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61" windowWidth="19440" windowHeight="9120" activeTab="0"/>
  </bookViews>
  <sheets>
    <sheet name="全部项目综合查询" sheetId="1" r:id="rId1"/>
    <sheet name="Sheet1" sheetId="2" r:id="rId2"/>
  </sheets>
  <definedNames>
    <definedName name="_xlnm.Print_Area" localSheetId="0">'全部项目综合查询'!$A$1:$O$52</definedName>
    <definedName name="_xlnm.Print_Titles" localSheetId="0">'全部项目综合查询'!$1:$4</definedName>
  </definedNames>
  <calcPr fullCalcOnLoad="1"/>
</workbook>
</file>

<file path=xl/sharedStrings.xml><?xml version="1.0" encoding="utf-8"?>
<sst xmlns="http://schemas.openxmlformats.org/spreadsheetml/2006/main" count="384" uniqueCount="118">
  <si>
    <t>项目名称</t>
  </si>
  <si>
    <t>项目类型</t>
  </si>
  <si>
    <t>项目运作方式</t>
  </si>
  <si>
    <t>回报机制</t>
  </si>
  <si>
    <t>项目阶段</t>
  </si>
  <si>
    <t>天津市宁河区芦台桥北污水处理厂一期提标改造TOT项目</t>
  </si>
  <si>
    <t>存量</t>
  </si>
  <si>
    <t>30</t>
  </si>
  <si>
    <t>市政工程</t>
  </si>
  <si>
    <t>TOT</t>
  </si>
  <si>
    <t>可行性缺口补助</t>
  </si>
  <si>
    <t>执行阶段</t>
  </si>
  <si>
    <t>天津市武清区清洁取暖煤改电项目</t>
  </si>
  <si>
    <t>新建</t>
  </si>
  <si>
    <t>10</t>
  </si>
  <si>
    <t>其他</t>
  </si>
  <si>
    <t>准备阶段</t>
  </si>
  <si>
    <t>武清区</t>
  </si>
  <si>
    <t>天津市东丽区林业生态建设PPP项目</t>
  </si>
  <si>
    <t>15</t>
  </si>
  <si>
    <t>林业</t>
  </si>
  <si>
    <t>BOT</t>
  </si>
  <si>
    <t>东丽区</t>
  </si>
  <si>
    <t>天津市宁河区地表水厂及配套管网工程特许经营项目</t>
  </si>
  <si>
    <t>存量+新建</t>
  </si>
  <si>
    <t>天津市宝坻区宝武公路（平宝公路~津围公路联络线）改建工程PPP项目</t>
  </si>
  <si>
    <t>交通运输</t>
  </si>
  <si>
    <t>ROT</t>
  </si>
  <si>
    <t>政府付费</t>
  </si>
  <si>
    <t>宝坻区</t>
  </si>
  <si>
    <t>天津市静海区大邱庄镇农民安置用房PPP项目</t>
  </si>
  <si>
    <t>22</t>
  </si>
  <si>
    <t>保障性安居工程</t>
  </si>
  <si>
    <t>采购阶段</t>
  </si>
  <si>
    <t>天津市东丽区东丽湖地区03单元南区管廊道路综合配套PPP项目</t>
  </si>
  <si>
    <t>17</t>
  </si>
  <si>
    <t>天津市北辰区生活垃圾与餐厨垃圾协同处理项目</t>
  </si>
  <si>
    <t>北辰区</t>
  </si>
  <si>
    <t>天津地铁11号线一期工程PPP项目</t>
  </si>
  <si>
    <t>26</t>
  </si>
  <si>
    <t>天津市宁河区2018年丰台镇、板桥镇农村生活污水处理工程</t>
  </si>
  <si>
    <t>16</t>
  </si>
  <si>
    <t>天津滨海光热发电技术研发与产业化基地PPP项目</t>
  </si>
  <si>
    <t>20</t>
  </si>
  <si>
    <t>能源</t>
  </si>
  <si>
    <t>天津市津南区葛沽镇综合开发PPP项目</t>
  </si>
  <si>
    <t>城镇综合开发</t>
  </si>
  <si>
    <t>津南区</t>
  </si>
  <si>
    <t>天津市武清区农村生活污水处理工程PPP项目</t>
  </si>
  <si>
    <t>天津市蓟州区许家台镇村庄定向安置区（一期）PPP项目</t>
  </si>
  <si>
    <t>天津市西青生活垃圾综合处理厂PPP项目</t>
  </si>
  <si>
    <t>西青区</t>
  </si>
  <si>
    <t>天津市宁河区2018年苗庄镇、岳龙镇农村生活污水处理工程</t>
  </si>
  <si>
    <t>天津市宝坻区津宝公路（唐廊公路-九园公路）工程PPP项目</t>
  </si>
  <si>
    <t>天津市宁河区芦台一中迁址新建及教育配套工程PPP项目</t>
  </si>
  <si>
    <t>11</t>
  </si>
  <si>
    <t>教育</t>
  </si>
  <si>
    <t>天津市滨海新区中欧先进制造产业园临港核心区起步区基础设施PPP项目</t>
  </si>
  <si>
    <t>14</t>
  </si>
  <si>
    <t>TOT+BOT</t>
  </si>
  <si>
    <t>滨海新区</t>
  </si>
  <si>
    <t>天津市宁河区冬季清洁取暖工程大北涧沽镇“煤改气”特许经营项目</t>
  </si>
  <si>
    <t>BOO</t>
  </si>
  <si>
    <t>使用者付费</t>
  </si>
  <si>
    <t>天津市宁河区玖龙纸业污水综合利用系统工程项目</t>
  </si>
  <si>
    <t>天津市宁河区2018年宁河镇等7个镇农村生活污水处理工程</t>
  </si>
  <si>
    <t>天津市津石高速天津西段PPP项目</t>
  </si>
  <si>
    <t>28</t>
  </si>
  <si>
    <t>天津市海绵城市建设试点（中新生态城片区）PPP项目</t>
  </si>
  <si>
    <t>25</t>
  </si>
  <si>
    <t>天津市滨海新区中欧先进制造产业园临港核心区推广区基础设施ppp项目</t>
  </si>
  <si>
    <t>天津市宁河区冬季清洁取暖工程宁河区苗庄镇等13个乡镇“煤改气”特许经营项目</t>
  </si>
  <si>
    <t>天津地铁7号线一期工程PPP项目</t>
  </si>
  <si>
    <t>天津市津沧高速公路改造PPP项目</t>
  </si>
  <si>
    <t>12</t>
  </si>
  <si>
    <t>天津市宁河区乡村公路工程PPP项目</t>
  </si>
  <si>
    <t>18</t>
  </si>
  <si>
    <t>天津市蓟州区城区污水处理厂特许经营项目</t>
  </si>
  <si>
    <t>O&amp;M</t>
  </si>
  <si>
    <t>天津市东丽区生活垃圾综合处理厂PPP项目</t>
  </si>
  <si>
    <t>天津市滨海新区中欧先进制造产业园临港核心区临岸生活休闲服务区环境综合整治PPP项目</t>
  </si>
  <si>
    <t>13</t>
  </si>
  <si>
    <t>天津市静海区新能源环保发电PPP项目</t>
  </si>
  <si>
    <t>天津市宁河区冬季清洁取暖工程桥北新区金桥片区“煤改气”特许经营项目</t>
  </si>
  <si>
    <t>天津市宝坻区2017年农村村内供水管网建设PPP项目</t>
  </si>
  <si>
    <t>天津市宝坻区2018年农村生活污水和旱厕改造PPP项目</t>
  </si>
  <si>
    <t>天津市宝坻区2017年农村生活污水处理和旱厕改造PPP项目</t>
  </si>
  <si>
    <t>天津市解放南路地区海绵城市建设PPP项目</t>
  </si>
  <si>
    <t>天津市宁河区中医医院迁址建院PPP项目</t>
  </si>
  <si>
    <t>医疗卫生</t>
  </si>
  <si>
    <t>天津市北辰区北辰东道、综合管廊及附属工程</t>
  </si>
  <si>
    <t>天津市宁河区农村生活污水处理项目一期工程PPP项目</t>
  </si>
  <si>
    <t>天津市宝坻区九园公路（梅丰公路-宝新公路） 改建工程PPP项目</t>
  </si>
  <si>
    <t>天津市津南区“智慧津南”及数据湖（一期）建设PPP项目</t>
  </si>
  <si>
    <t>科技</t>
  </si>
  <si>
    <t>序号</t>
  </si>
  <si>
    <t>宁河区</t>
  </si>
  <si>
    <t>蓟州区</t>
  </si>
  <si>
    <t>静海区</t>
  </si>
  <si>
    <t>合计</t>
  </si>
  <si>
    <t>所属行业</t>
  </si>
  <si>
    <t>拟合作期限（年）</t>
  </si>
  <si>
    <t>项目所在地</t>
  </si>
  <si>
    <t>市本级</t>
  </si>
  <si>
    <t>政府出资</t>
  </si>
  <si>
    <t>引入社会资本</t>
  </si>
  <si>
    <t>小计</t>
  </si>
  <si>
    <t>社会资本</t>
  </si>
  <si>
    <t>融资</t>
  </si>
  <si>
    <t>项目总投资（万元）</t>
  </si>
  <si>
    <r>
      <rPr>
        <sz val="24"/>
        <rFont val="宋体"/>
        <family val="0"/>
      </rPr>
      <t>天津市</t>
    </r>
    <r>
      <rPr>
        <sz val="24"/>
        <rFont val="Arial"/>
        <family val="2"/>
      </rPr>
      <t>PPP</t>
    </r>
    <r>
      <rPr>
        <sz val="24"/>
        <rFont val="宋体"/>
        <family val="0"/>
      </rPr>
      <t>项目情况表</t>
    </r>
  </si>
  <si>
    <r>
      <rPr>
        <sz val="15"/>
        <rFont val="宋体"/>
        <family val="0"/>
      </rPr>
      <t>天津地铁</t>
    </r>
    <r>
      <rPr>
        <sz val="15"/>
        <rFont val="Arial"/>
        <family val="2"/>
      </rPr>
      <t>3</t>
    </r>
    <r>
      <rPr>
        <sz val="15"/>
        <rFont val="宋体"/>
        <family val="0"/>
      </rPr>
      <t>号线存量</t>
    </r>
    <r>
      <rPr>
        <sz val="15"/>
        <rFont val="Arial"/>
        <family val="2"/>
      </rPr>
      <t>PPP</t>
    </r>
    <r>
      <rPr>
        <sz val="15"/>
        <rFont val="宋体"/>
        <family val="0"/>
      </rPr>
      <t>项目</t>
    </r>
  </si>
  <si>
    <r>
      <rPr>
        <sz val="15"/>
        <rFont val="宋体"/>
        <family val="0"/>
      </rPr>
      <t>天津地铁</t>
    </r>
    <r>
      <rPr>
        <sz val="15"/>
        <rFont val="Arial"/>
        <family val="2"/>
      </rPr>
      <t>2</t>
    </r>
    <r>
      <rPr>
        <sz val="15"/>
        <rFont val="宋体"/>
        <family val="0"/>
      </rPr>
      <t>号线存量</t>
    </r>
    <r>
      <rPr>
        <sz val="15"/>
        <rFont val="Arial"/>
        <family val="2"/>
      </rPr>
      <t>PPP</t>
    </r>
    <r>
      <rPr>
        <sz val="15"/>
        <rFont val="宋体"/>
        <family val="0"/>
      </rPr>
      <t>项目</t>
    </r>
  </si>
  <si>
    <r>
      <rPr>
        <sz val="15"/>
        <rFont val="宋体"/>
        <family val="0"/>
      </rPr>
      <t>天津地铁</t>
    </r>
    <r>
      <rPr>
        <sz val="15"/>
        <rFont val="Arial"/>
        <family val="2"/>
      </rPr>
      <t>4</t>
    </r>
    <r>
      <rPr>
        <sz val="15"/>
        <rFont val="宋体"/>
        <family val="0"/>
      </rPr>
      <t>号线</t>
    </r>
    <r>
      <rPr>
        <sz val="15"/>
        <rFont val="Arial"/>
        <family val="2"/>
      </rPr>
      <t>PPP</t>
    </r>
    <r>
      <rPr>
        <sz val="15"/>
        <rFont val="宋体"/>
        <family val="0"/>
      </rPr>
      <t>项目</t>
    </r>
  </si>
  <si>
    <r>
      <rPr>
        <sz val="15"/>
        <rFont val="宋体"/>
        <family val="0"/>
      </rPr>
      <t>天津地铁</t>
    </r>
    <r>
      <rPr>
        <sz val="15"/>
        <rFont val="Arial"/>
        <family val="2"/>
      </rPr>
      <t>8</t>
    </r>
    <r>
      <rPr>
        <sz val="15"/>
        <rFont val="宋体"/>
        <family val="0"/>
      </rPr>
      <t>号线</t>
    </r>
    <r>
      <rPr>
        <sz val="15"/>
        <rFont val="Arial"/>
        <family val="2"/>
      </rPr>
      <t>PPP</t>
    </r>
    <r>
      <rPr>
        <sz val="15"/>
        <rFont val="宋体"/>
        <family val="0"/>
      </rPr>
      <t>项目</t>
    </r>
  </si>
  <si>
    <t>市本级</t>
  </si>
  <si>
    <t>拉动比</t>
  </si>
  <si>
    <t>实际值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</si>
</sst>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Red]\(0.0\)"/>
    <numFmt numFmtId="178" formatCode="0_);[Red]\(0\)"/>
    <numFmt numFmtId="179" formatCode="&quot;¥&quot;#,##0.00_);[Red]\(&quot;¥&quot;#,##0.00\)"/>
    <numFmt numFmtId="180" formatCode="0.0"/>
  </numFmts>
  <fonts count="45">
    <font>
      <sz val="10"/>
      <name val="Arial"/>
      <family val="2"/>
    </font>
    <font>
      <sz val="9"/>
      <name val="宋体"/>
      <family val="0"/>
    </font>
    <font>
      <sz val="12"/>
      <name val="Arial"/>
      <family val="2"/>
    </font>
    <font>
      <sz val="24"/>
      <name val="Arial"/>
      <family val="2"/>
    </font>
    <font>
      <sz val="24"/>
      <name val="宋体"/>
      <family val="0"/>
    </font>
    <font>
      <sz val="16"/>
      <name val="Arial"/>
      <family val="2"/>
    </font>
    <font>
      <sz val="15"/>
      <name val="Arial"/>
      <family val="2"/>
    </font>
    <font>
      <sz val="17"/>
      <name val="Arial"/>
      <family val="2"/>
    </font>
    <font>
      <sz val="15"/>
      <name val="宋体"/>
      <family val="0"/>
    </font>
    <font>
      <b/>
      <sz val="15"/>
      <name val="宋体"/>
      <family val="0"/>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hair"/>
      <right style="hair"/>
      <top style="hair"/>
      <bottom style="hair"/>
    </border>
    <border>
      <left style="hair"/>
      <right style="hair"/>
      <top style="hair"/>
      <bottom style="medium"/>
    </border>
    <border>
      <left style="hair"/>
      <right style="hair"/>
      <top style="medium"/>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medium"/>
    </border>
    <border>
      <left>
        <color indexed="63"/>
      </left>
      <right style="hair"/>
      <top style="medium"/>
      <bottom style="hair"/>
    </border>
    <border>
      <left style="medium"/>
      <right style="hair"/>
      <top style="hair"/>
      <bottom style="hair"/>
    </border>
    <border>
      <left style="hair"/>
      <right style="medium"/>
      <top style="hair"/>
      <bottom style="hair"/>
    </border>
    <border>
      <left style="hair"/>
      <right style="hair"/>
      <top style="hair"/>
      <bottom/>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hair"/>
      <right style="medium"/>
      <top style="hair"/>
      <bottom>
        <color indexed="63"/>
      </bottom>
    </border>
    <border>
      <left style="hair"/>
      <right style="hair"/>
      <top style="medium"/>
      <bottom>
        <color indexed="63"/>
      </bottom>
    </border>
    <border>
      <left>
        <color indexed="63"/>
      </left>
      <right>
        <color indexed="63"/>
      </right>
      <top>
        <color indexed="63"/>
      </top>
      <bottom style="medium"/>
    </border>
    <border>
      <left style="medium"/>
      <right style="hair"/>
      <top style="hair"/>
      <bottom>
        <color indexed="63"/>
      </bottom>
    </border>
    <border>
      <left style="hair"/>
      <right style="hair"/>
      <top>
        <color indexed="63"/>
      </top>
      <bottom>
        <color indexed="63"/>
      </bottom>
    </border>
    <border>
      <left style="hair"/>
      <right style="hair"/>
      <top>
        <color indexed="63"/>
      </top>
      <bottom style="medium"/>
    </border>
    <border>
      <left style="hair"/>
      <right>
        <color indexed="63"/>
      </right>
      <top style="medium"/>
      <bottom style="hair"/>
    </border>
    <border>
      <left>
        <color indexed="63"/>
      </left>
      <right>
        <color indexed="63"/>
      </right>
      <top style="medium"/>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lignment/>
      <protection/>
    </xf>
    <xf numFmtId="42"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lignment/>
      <protection/>
    </xf>
    <xf numFmtId="41"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79">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Fill="1" applyAlignment="1">
      <alignment/>
    </xf>
    <xf numFmtId="0" fontId="2" fillId="0" borderId="0" xfId="0" applyNumberFormat="1" applyFont="1" applyFill="1" applyAlignment="1">
      <alignment/>
    </xf>
    <xf numFmtId="176" fontId="2" fillId="0" borderId="0" xfId="0"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xf>
    <xf numFmtId="0" fontId="8" fillId="0" borderId="19" xfId="0" applyFont="1" applyFill="1" applyBorder="1" applyAlignment="1">
      <alignment horizontal="center" vertical="center" wrapText="1"/>
    </xf>
    <xf numFmtId="0" fontId="9" fillId="0" borderId="0" xfId="0" applyFont="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NumberFormat="1" applyFont="1" applyFill="1" applyBorder="1" applyAlignment="1">
      <alignment horizontal="center" vertical="center"/>
    </xf>
    <xf numFmtId="1" fontId="6" fillId="0" borderId="12" xfId="0" applyNumberFormat="1" applyFont="1" applyBorder="1" applyAlignment="1">
      <alignment horizontal="center" vertical="center"/>
    </xf>
    <xf numFmtId="0" fontId="6" fillId="0" borderId="21" xfId="0"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 fillId="0" borderId="10" xfId="0" applyNumberFormat="1" applyFont="1" applyBorder="1" applyAlignment="1">
      <alignment horizontal="center" vertical="center"/>
    </xf>
    <xf numFmtId="0" fontId="6" fillId="0" borderId="22" xfId="0" applyFont="1" applyFill="1" applyBorder="1" applyAlignment="1">
      <alignment horizontal="center" vertical="center" wrapText="1"/>
    </xf>
    <xf numFmtId="0" fontId="6" fillId="0" borderId="11" xfId="0" applyFont="1" applyFill="1" applyBorder="1" applyAlignment="1">
      <alignment horizontal="center" vertical="center" wrapText="1"/>
    </xf>
    <xf numFmtId="1" fontId="6" fillId="0" borderId="11" xfId="0" applyNumberFormat="1" applyFont="1" applyFill="1" applyBorder="1" applyAlignment="1">
      <alignment horizontal="center" vertical="center"/>
    </xf>
    <xf numFmtId="0" fontId="6" fillId="0" borderId="23" xfId="0" applyFont="1" applyFill="1" applyBorder="1" applyAlignment="1">
      <alignment horizontal="center" vertical="center" wrapText="1"/>
    </xf>
    <xf numFmtId="1" fontId="6" fillId="0" borderId="12"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3" xfId="0" applyFont="1" applyFill="1" applyBorder="1" applyAlignment="1">
      <alignment horizontal="center" vertical="center"/>
    </xf>
    <xf numFmtId="1" fontId="2" fillId="0" borderId="0" xfId="0" applyNumberFormat="1" applyFont="1" applyFill="1" applyAlignment="1">
      <alignment/>
    </xf>
    <xf numFmtId="0" fontId="6" fillId="0" borderId="19" xfId="0" applyFont="1" applyFill="1" applyBorder="1" applyAlignment="1">
      <alignment horizontal="center" vertical="center" wrapText="1"/>
    </xf>
    <xf numFmtId="0" fontId="6" fillId="0" borderId="19" xfId="0" applyNumberFormat="1" applyFont="1" applyFill="1" applyBorder="1" applyAlignment="1">
      <alignment horizontal="center" vertical="center"/>
    </xf>
    <xf numFmtId="0" fontId="6" fillId="0" borderId="24" xfId="0" applyFont="1" applyFill="1" applyBorder="1" applyAlignment="1">
      <alignment horizontal="center" vertical="center" wrapText="1"/>
    </xf>
    <xf numFmtId="0" fontId="2" fillId="0" borderId="19" xfId="0" applyFont="1" applyFill="1" applyBorder="1" applyAlignment="1">
      <alignment horizontal="center" vertical="center" wrapText="1"/>
    </xf>
    <xf numFmtId="1" fontId="6" fillId="0" borderId="19" xfId="0" applyNumberFormat="1" applyFont="1" applyFill="1" applyBorder="1" applyAlignment="1">
      <alignment horizontal="center" vertical="center"/>
    </xf>
    <xf numFmtId="0" fontId="8" fillId="0" borderId="19" xfId="0" applyFont="1" applyFill="1" applyBorder="1" applyAlignment="1">
      <alignment horizontal="center" vertical="center" wrapText="1"/>
    </xf>
    <xf numFmtId="0" fontId="2" fillId="0" borderId="0" xfId="0" applyFont="1" applyFill="1" applyAlignment="1">
      <alignment wrapText="1"/>
    </xf>
    <xf numFmtId="0" fontId="2" fillId="0" borderId="0" xfId="0" applyNumberFormat="1" applyFont="1" applyFill="1" applyAlignment="1">
      <alignment wrapText="1"/>
    </xf>
    <xf numFmtId="176" fontId="6" fillId="0" borderId="10" xfId="0" applyNumberFormat="1" applyFont="1" applyFill="1" applyBorder="1" applyAlignment="1">
      <alignment horizontal="center" vertical="center"/>
    </xf>
    <xf numFmtId="2" fontId="6" fillId="0" borderId="25"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176" fontId="2" fillId="0" borderId="0" xfId="0" applyNumberFormat="1" applyFont="1" applyFill="1" applyAlignment="1">
      <alignment wrapText="1"/>
    </xf>
    <xf numFmtId="2" fontId="6" fillId="0" borderId="11" xfId="0" applyNumberFormat="1" applyFont="1" applyBorder="1" applyAlignment="1">
      <alignment horizontal="center" vertical="center" wrapText="1"/>
    </xf>
    <xf numFmtId="1" fontId="2" fillId="0" borderId="0" xfId="0" applyNumberFormat="1" applyFont="1" applyFill="1" applyAlignment="1">
      <alignment wrapText="1"/>
    </xf>
    <xf numFmtId="0" fontId="3" fillId="0" borderId="26" xfId="0" applyFont="1" applyFill="1" applyBorder="1" applyAlignment="1">
      <alignment horizontal="center" vertical="top"/>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6" xfId="0" applyFont="1" applyFill="1" applyBorder="1" applyAlignment="1">
      <alignment horizontal="center" vertical="center"/>
    </xf>
    <xf numFmtId="0" fontId="10" fillId="0" borderId="0" xfId="0" applyFont="1" applyFill="1" applyAlignment="1">
      <alignment horizontal="left" vertical="top" wrapText="1"/>
    </xf>
    <xf numFmtId="0" fontId="8" fillId="0" borderId="2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97"/>
  <sheetViews>
    <sheetView tabSelected="1" zoomScalePageLayoutView="0" workbookViewId="0" topLeftCell="A1">
      <pane xSplit="1350" ySplit="3390" topLeftCell="C1" activePane="bottomRight" state="split"/>
      <selection pane="topLeft" activeCell="A1" sqref="A1:IV4"/>
      <selection pane="topRight" activeCell="J5" sqref="J1:J16384"/>
      <selection pane="bottomLeft" activeCell="A59" sqref="A59:IV59"/>
      <selection pane="bottomRight" activeCell="J52" sqref="J52"/>
    </sheetView>
  </sheetViews>
  <sheetFormatPr defaultColWidth="9.140625" defaultRowHeight="12.75"/>
  <cols>
    <col min="1" max="1" width="9.140625" style="3" customWidth="1"/>
    <col min="2" max="2" width="57.7109375" style="3" customWidth="1"/>
    <col min="3" max="3" width="12.7109375" style="3" bestFit="1" customWidth="1"/>
    <col min="4" max="8" width="16.57421875" style="3" customWidth="1"/>
    <col min="9" max="9" width="16.57421875" style="3" hidden="1" customWidth="1"/>
    <col min="10" max="10" width="14.57421875" style="49" customWidth="1"/>
    <col min="11" max="11" width="13.140625" style="3" customWidth="1"/>
    <col min="12" max="12" width="12.140625" style="3" customWidth="1"/>
    <col min="13" max="13" width="17.00390625" style="3" customWidth="1"/>
    <col min="14" max="14" width="16.140625" style="3" bestFit="1" customWidth="1"/>
    <col min="15" max="15" width="13.140625" style="3" bestFit="1" customWidth="1"/>
    <col min="16" max="16" width="24.7109375" style="1" customWidth="1"/>
    <col min="17" max="17" width="17.28125" style="1" customWidth="1"/>
    <col min="18" max="18" width="24.7109375" style="1" customWidth="1"/>
    <col min="19" max="19" width="28.28125" style="1" customWidth="1"/>
    <col min="20" max="20" width="20.00390625" style="1" customWidth="1"/>
    <col min="21" max="21" width="21.7109375" style="1" customWidth="1"/>
    <col min="22" max="22" width="20.00390625" style="1" customWidth="1"/>
    <col min="23" max="24" width="31.00390625" style="1" customWidth="1"/>
    <col min="25" max="25" width="22.8515625" style="1" customWidth="1"/>
    <col min="26" max="26" width="25.57421875" style="1" customWidth="1"/>
    <col min="27" max="28" width="22.8515625" style="1" customWidth="1"/>
    <col min="29" max="16384" width="9.140625" style="1" customWidth="1"/>
  </cols>
  <sheetData>
    <row r="1" spans="1:15" ht="55.5" customHeight="1" thickBot="1">
      <c r="A1" s="57" t="s">
        <v>110</v>
      </c>
      <c r="B1" s="57"/>
      <c r="C1" s="57"/>
      <c r="D1" s="57"/>
      <c r="E1" s="57"/>
      <c r="F1" s="57"/>
      <c r="G1" s="57"/>
      <c r="H1" s="57"/>
      <c r="I1" s="57"/>
      <c r="J1" s="57"/>
      <c r="K1" s="57"/>
      <c r="L1" s="57"/>
      <c r="M1" s="57"/>
      <c r="N1" s="57"/>
      <c r="O1" s="57"/>
    </row>
    <row r="2" spans="1:16" s="24" customFormat="1" ht="33.75" customHeight="1">
      <c r="A2" s="61" t="s">
        <v>95</v>
      </c>
      <c r="B2" s="64" t="s">
        <v>0</v>
      </c>
      <c r="C2" s="64" t="s">
        <v>1</v>
      </c>
      <c r="D2" s="72" t="s">
        <v>109</v>
      </c>
      <c r="E2" s="73"/>
      <c r="F2" s="73"/>
      <c r="G2" s="73"/>
      <c r="H2" s="74"/>
      <c r="I2" s="65" t="s">
        <v>117</v>
      </c>
      <c r="J2" s="68" t="s">
        <v>116</v>
      </c>
      <c r="K2" s="64" t="s">
        <v>101</v>
      </c>
      <c r="L2" s="64" t="s">
        <v>2</v>
      </c>
      <c r="M2" s="64" t="s">
        <v>3</v>
      </c>
      <c r="N2" s="64" t="s">
        <v>102</v>
      </c>
      <c r="O2" s="76" t="s">
        <v>4</v>
      </c>
      <c r="P2" s="64" t="s">
        <v>100</v>
      </c>
    </row>
    <row r="3" spans="1:16" s="24" customFormat="1" ht="33.75" customHeight="1">
      <c r="A3" s="62"/>
      <c r="B3" s="59"/>
      <c r="C3" s="59"/>
      <c r="D3" s="59" t="s">
        <v>99</v>
      </c>
      <c r="E3" s="59" t="s">
        <v>104</v>
      </c>
      <c r="F3" s="58" t="s">
        <v>105</v>
      </c>
      <c r="G3" s="58"/>
      <c r="H3" s="58"/>
      <c r="I3" s="66"/>
      <c r="J3" s="69"/>
      <c r="K3" s="59"/>
      <c r="L3" s="59"/>
      <c r="M3" s="59"/>
      <c r="N3" s="59"/>
      <c r="O3" s="77"/>
      <c r="P3" s="59"/>
    </row>
    <row r="4" spans="1:28" s="21" customFormat="1" ht="33.75" customHeight="1" thickBot="1">
      <c r="A4" s="63"/>
      <c r="B4" s="60"/>
      <c r="C4" s="60"/>
      <c r="D4" s="60"/>
      <c r="E4" s="60"/>
      <c r="F4" s="25" t="s">
        <v>106</v>
      </c>
      <c r="G4" s="25" t="s">
        <v>107</v>
      </c>
      <c r="H4" s="25" t="s">
        <v>108</v>
      </c>
      <c r="I4" s="67"/>
      <c r="J4" s="70"/>
      <c r="K4" s="60"/>
      <c r="L4" s="60"/>
      <c r="M4" s="60"/>
      <c r="N4" s="60"/>
      <c r="O4" s="78"/>
      <c r="P4" s="71"/>
      <c r="Q4" s="26"/>
      <c r="R4" s="26"/>
      <c r="S4" s="26"/>
      <c r="T4" s="26"/>
      <c r="U4" s="26"/>
      <c r="V4" s="26"/>
      <c r="W4" s="26"/>
      <c r="X4" s="26"/>
      <c r="Y4" s="26"/>
      <c r="Z4" s="26"/>
      <c r="AA4" s="26"/>
      <c r="AB4" s="26"/>
    </row>
    <row r="5" spans="1:16" s="2" customFormat="1" ht="45" customHeight="1">
      <c r="A5" s="27">
        <v>1</v>
      </c>
      <c r="B5" s="28" t="s">
        <v>72</v>
      </c>
      <c r="C5" s="28" t="s">
        <v>13</v>
      </c>
      <c r="D5" s="29">
        <v>1968067</v>
      </c>
      <c r="E5" s="30">
        <v>385741.02</v>
      </c>
      <c r="F5" s="30">
        <v>1582325.98</v>
      </c>
      <c r="G5" s="30">
        <v>401485.5514285714</v>
      </c>
      <c r="H5" s="30">
        <v>1180840.4285714286</v>
      </c>
      <c r="I5" s="51">
        <f>F5/E5</f>
        <v>4.102042297705336</v>
      </c>
      <c r="J5" s="52">
        <f>IF(E5=0,"纯社会资本投资",I5)</f>
        <v>4.102042297705336</v>
      </c>
      <c r="K5" s="28" t="s">
        <v>39</v>
      </c>
      <c r="L5" s="28" t="s">
        <v>21</v>
      </c>
      <c r="M5" s="28" t="s">
        <v>10</v>
      </c>
      <c r="N5" s="28" t="s">
        <v>103</v>
      </c>
      <c r="O5" s="31" t="s">
        <v>16</v>
      </c>
      <c r="P5" s="10" t="s">
        <v>8</v>
      </c>
    </row>
    <row r="6" spans="1:16" s="21" customFormat="1" ht="45" customHeight="1">
      <c r="A6" s="16">
        <v>2</v>
      </c>
      <c r="B6" s="17" t="s">
        <v>45</v>
      </c>
      <c r="C6" s="17" t="s">
        <v>13</v>
      </c>
      <c r="D6" s="18">
        <v>1882200</v>
      </c>
      <c r="E6" s="18">
        <v>2500</v>
      </c>
      <c r="F6" s="18">
        <v>1879700</v>
      </c>
      <c r="G6" s="18">
        <v>385500</v>
      </c>
      <c r="H6" s="18">
        <v>1494200</v>
      </c>
      <c r="I6" s="51">
        <f>F6/E6</f>
        <v>751.88</v>
      </c>
      <c r="J6" s="53">
        <f aca="true" t="shared" si="0" ref="J6:J52">IF(E6=0,"纯社会资本投资",I6)</f>
        <v>751.88</v>
      </c>
      <c r="K6" s="17" t="s">
        <v>43</v>
      </c>
      <c r="L6" s="17" t="s">
        <v>21</v>
      </c>
      <c r="M6" s="17" t="s">
        <v>10</v>
      </c>
      <c r="N6" s="17" t="s">
        <v>47</v>
      </c>
      <c r="O6" s="19" t="s">
        <v>11</v>
      </c>
      <c r="P6" s="20" t="s">
        <v>46</v>
      </c>
    </row>
    <row r="7" spans="1:16" s="15" customFormat="1" ht="45" customHeight="1">
      <c r="A7" s="16">
        <v>3</v>
      </c>
      <c r="B7" s="17" t="s">
        <v>38</v>
      </c>
      <c r="C7" s="17" t="s">
        <v>13</v>
      </c>
      <c r="D7" s="18">
        <v>1876177</v>
      </c>
      <c r="E7" s="32">
        <v>367730.65</v>
      </c>
      <c r="F7" s="32">
        <v>1508446.35</v>
      </c>
      <c r="G7" s="32">
        <v>382740.0642857143</v>
      </c>
      <c r="H7" s="32">
        <v>1125706.285714286</v>
      </c>
      <c r="I7" s="51">
        <f>F7/E7</f>
        <v>4.10204139905118</v>
      </c>
      <c r="J7" s="53">
        <f t="shared" si="0"/>
        <v>4.10204139905118</v>
      </c>
      <c r="K7" s="17" t="s">
        <v>39</v>
      </c>
      <c r="L7" s="17" t="s">
        <v>21</v>
      </c>
      <c r="M7" s="17" t="s">
        <v>10</v>
      </c>
      <c r="N7" s="17" t="s">
        <v>103</v>
      </c>
      <c r="O7" s="19" t="s">
        <v>16</v>
      </c>
      <c r="P7" s="14" t="s">
        <v>8</v>
      </c>
    </row>
    <row r="8" spans="1:16" s="23" customFormat="1" ht="45" customHeight="1">
      <c r="A8" s="16">
        <v>4</v>
      </c>
      <c r="B8" s="17" t="s">
        <v>30</v>
      </c>
      <c r="C8" s="17" t="s">
        <v>13</v>
      </c>
      <c r="D8" s="32">
        <v>796998.4</v>
      </c>
      <c r="E8" s="32">
        <v>2000</v>
      </c>
      <c r="F8" s="32">
        <v>794998.4</v>
      </c>
      <c r="G8" s="32">
        <v>8000</v>
      </c>
      <c r="H8" s="32">
        <v>786998.4</v>
      </c>
      <c r="I8" s="51">
        <f aca="true" t="shared" si="1" ref="I8:I52">F8/E8</f>
        <v>397.49920000000003</v>
      </c>
      <c r="J8" s="53">
        <f t="shared" si="0"/>
        <v>397.49920000000003</v>
      </c>
      <c r="K8" s="17" t="s">
        <v>31</v>
      </c>
      <c r="L8" s="17" t="s">
        <v>21</v>
      </c>
      <c r="M8" s="17" t="s">
        <v>10</v>
      </c>
      <c r="N8" s="17" t="s">
        <v>98</v>
      </c>
      <c r="O8" s="19" t="s">
        <v>33</v>
      </c>
      <c r="P8" s="22" t="s">
        <v>32</v>
      </c>
    </row>
    <row r="9" spans="1:16" s="2" customFormat="1" ht="45" customHeight="1">
      <c r="A9" s="16">
        <v>5</v>
      </c>
      <c r="B9" s="17" t="s">
        <v>70</v>
      </c>
      <c r="C9" s="17" t="s">
        <v>24</v>
      </c>
      <c r="D9" s="32">
        <v>678840</v>
      </c>
      <c r="E9" s="33">
        <v>300</v>
      </c>
      <c r="F9" s="33">
        <v>678540</v>
      </c>
      <c r="G9" s="33">
        <v>2700</v>
      </c>
      <c r="H9" s="33">
        <v>675840</v>
      </c>
      <c r="I9" s="51">
        <f t="shared" si="1"/>
        <v>2261.8</v>
      </c>
      <c r="J9" s="53">
        <f t="shared" si="0"/>
        <v>2261.8</v>
      </c>
      <c r="K9" s="17" t="s">
        <v>58</v>
      </c>
      <c r="L9" s="17" t="s">
        <v>59</v>
      </c>
      <c r="M9" s="17" t="s">
        <v>28</v>
      </c>
      <c r="N9" s="17" t="s">
        <v>60</v>
      </c>
      <c r="O9" s="19" t="s">
        <v>33</v>
      </c>
      <c r="P9" s="11" t="s">
        <v>8</v>
      </c>
    </row>
    <row r="10" spans="1:16" s="2" customFormat="1" ht="45" customHeight="1">
      <c r="A10" s="16">
        <v>6</v>
      </c>
      <c r="B10" s="17" t="s">
        <v>57</v>
      </c>
      <c r="C10" s="17" t="s">
        <v>24</v>
      </c>
      <c r="D10" s="32">
        <v>499512.02</v>
      </c>
      <c r="E10" s="32">
        <v>300</v>
      </c>
      <c r="F10" s="32">
        <v>499212.02</v>
      </c>
      <c r="G10" s="32">
        <v>2700</v>
      </c>
      <c r="H10" s="32">
        <v>496512.02</v>
      </c>
      <c r="I10" s="51">
        <f t="shared" si="1"/>
        <v>1664.0400666666667</v>
      </c>
      <c r="J10" s="53">
        <f t="shared" si="0"/>
        <v>1664.0400666666667</v>
      </c>
      <c r="K10" s="17" t="s">
        <v>58</v>
      </c>
      <c r="L10" s="17" t="s">
        <v>59</v>
      </c>
      <c r="M10" s="17" t="s">
        <v>28</v>
      </c>
      <c r="N10" s="17" t="s">
        <v>60</v>
      </c>
      <c r="O10" s="19" t="s">
        <v>33</v>
      </c>
      <c r="P10" s="11" t="s">
        <v>8</v>
      </c>
    </row>
    <row r="11" spans="1:16" s="2" customFormat="1" ht="45" customHeight="1">
      <c r="A11" s="16">
        <v>7</v>
      </c>
      <c r="B11" s="17" t="s">
        <v>12</v>
      </c>
      <c r="C11" s="17" t="s">
        <v>13</v>
      </c>
      <c r="D11" s="32">
        <v>440000</v>
      </c>
      <c r="E11" s="33">
        <v>0</v>
      </c>
      <c r="F11" s="33">
        <v>440000</v>
      </c>
      <c r="G11" s="33">
        <v>10000</v>
      </c>
      <c r="H11" s="33">
        <v>430000</v>
      </c>
      <c r="I11" s="51" t="e">
        <f t="shared" si="1"/>
        <v>#DIV/0!</v>
      </c>
      <c r="J11" s="53" t="str">
        <f t="shared" si="0"/>
        <v>纯社会资本投资</v>
      </c>
      <c r="K11" s="17" t="s">
        <v>14</v>
      </c>
      <c r="L11" s="17" t="s">
        <v>15</v>
      </c>
      <c r="M11" s="17" t="s">
        <v>10</v>
      </c>
      <c r="N11" s="17" t="s">
        <v>17</v>
      </c>
      <c r="O11" s="19" t="s">
        <v>16</v>
      </c>
      <c r="P11" s="11" t="s">
        <v>8</v>
      </c>
    </row>
    <row r="12" spans="1:16" s="2" customFormat="1" ht="45" customHeight="1">
      <c r="A12" s="16">
        <v>8</v>
      </c>
      <c r="B12" s="17" t="s">
        <v>66</v>
      </c>
      <c r="C12" s="17" t="s">
        <v>13</v>
      </c>
      <c r="D12" s="32">
        <v>316544.91</v>
      </c>
      <c r="E12" s="32">
        <v>4166.52</v>
      </c>
      <c r="F12" s="32">
        <v>317450.48</v>
      </c>
      <c r="G12" s="32">
        <v>79163.88</v>
      </c>
      <c r="H12" s="32">
        <v>238286.59999999998</v>
      </c>
      <c r="I12" s="51">
        <f t="shared" si="1"/>
        <v>76.19079711605848</v>
      </c>
      <c r="J12" s="53">
        <f t="shared" si="0"/>
        <v>76.19079711605848</v>
      </c>
      <c r="K12" s="17" t="s">
        <v>67</v>
      </c>
      <c r="L12" s="17" t="s">
        <v>21</v>
      </c>
      <c r="M12" s="17" t="s">
        <v>10</v>
      </c>
      <c r="N12" s="17" t="s">
        <v>103</v>
      </c>
      <c r="O12" s="19" t="s">
        <v>11</v>
      </c>
      <c r="P12" s="11" t="s">
        <v>26</v>
      </c>
    </row>
    <row r="13" spans="1:16" s="2" customFormat="1" ht="45" customHeight="1">
      <c r="A13" s="16">
        <v>9</v>
      </c>
      <c r="B13" s="17" t="s">
        <v>49</v>
      </c>
      <c r="C13" s="17" t="s">
        <v>13</v>
      </c>
      <c r="D13" s="32">
        <v>289904</v>
      </c>
      <c r="E13" s="32">
        <v>26946</v>
      </c>
      <c r="F13" s="32">
        <v>262958</v>
      </c>
      <c r="G13" s="32">
        <v>31034.800000000003</v>
      </c>
      <c r="H13" s="32">
        <v>231923.2</v>
      </c>
      <c r="I13" s="51">
        <f t="shared" si="1"/>
        <v>9.758702590365917</v>
      </c>
      <c r="J13" s="53">
        <f t="shared" si="0"/>
        <v>9.758702590365917</v>
      </c>
      <c r="K13" s="17" t="s">
        <v>19</v>
      </c>
      <c r="L13" s="17" t="s">
        <v>21</v>
      </c>
      <c r="M13" s="17" t="s">
        <v>10</v>
      </c>
      <c r="N13" s="17" t="s">
        <v>97</v>
      </c>
      <c r="O13" s="19" t="s">
        <v>33</v>
      </c>
      <c r="P13" s="11" t="s">
        <v>32</v>
      </c>
    </row>
    <row r="14" spans="1:16" s="2" customFormat="1" ht="45" customHeight="1">
      <c r="A14" s="16">
        <v>10</v>
      </c>
      <c r="B14" s="17" t="s">
        <v>90</v>
      </c>
      <c r="C14" s="17" t="s">
        <v>13</v>
      </c>
      <c r="D14" s="32">
        <v>257100.18</v>
      </c>
      <c r="E14" s="32">
        <v>25710</v>
      </c>
      <c r="F14" s="32">
        <v>231390.18</v>
      </c>
      <c r="G14" s="32">
        <v>25710</v>
      </c>
      <c r="H14" s="32">
        <v>205680.18</v>
      </c>
      <c r="I14" s="51">
        <f t="shared" si="1"/>
        <v>9.00000700116686</v>
      </c>
      <c r="J14" s="53">
        <f t="shared" si="0"/>
        <v>9.00000700116686</v>
      </c>
      <c r="K14" s="17" t="s">
        <v>43</v>
      </c>
      <c r="L14" s="17" t="s">
        <v>21</v>
      </c>
      <c r="M14" s="17" t="s">
        <v>10</v>
      </c>
      <c r="N14" s="17" t="s">
        <v>37</v>
      </c>
      <c r="O14" s="19" t="s">
        <v>33</v>
      </c>
      <c r="P14" s="11" t="s">
        <v>8</v>
      </c>
    </row>
    <row r="15" spans="1:16" s="2" customFormat="1" ht="45" customHeight="1">
      <c r="A15" s="16">
        <v>11</v>
      </c>
      <c r="B15" s="17" t="s">
        <v>87</v>
      </c>
      <c r="C15" s="17" t="s">
        <v>13</v>
      </c>
      <c r="D15" s="32">
        <v>252113</v>
      </c>
      <c r="E15" s="32">
        <v>22680</v>
      </c>
      <c r="F15" s="32">
        <v>229433</v>
      </c>
      <c r="G15" s="32">
        <v>52920</v>
      </c>
      <c r="H15" s="32">
        <v>176513</v>
      </c>
      <c r="I15" s="51">
        <f t="shared" si="1"/>
        <v>10.116093474426808</v>
      </c>
      <c r="J15" s="53">
        <f t="shared" si="0"/>
        <v>10.116093474426808</v>
      </c>
      <c r="K15" s="17" t="s">
        <v>19</v>
      </c>
      <c r="L15" s="17" t="s">
        <v>21</v>
      </c>
      <c r="M15" s="17" t="s">
        <v>28</v>
      </c>
      <c r="N15" s="17" t="s">
        <v>103</v>
      </c>
      <c r="O15" s="19" t="s">
        <v>11</v>
      </c>
      <c r="P15" s="11" t="s">
        <v>8</v>
      </c>
    </row>
    <row r="16" spans="1:16" s="2" customFormat="1" ht="45" customHeight="1">
      <c r="A16" s="16">
        <v>12</v>
      </c>
      <c r="B16" s="17" t="s">
        <v>79</v>
      </c>
      <c r="C16" s="17" t="s">
        <v>13</v>
      </c>
      <c r="D16" s="32">
        <v>250000</v>
      </c>
      <c r="E16" s="32">
        <v>1000</v>
      </c>
      <c r="F16" s="32">
        <v>249000</v>
      </c>
      <c r="G16" s="32">
        <v>9000</v>
      </c>
      <c r="H16" s="32">
        <v>240000</v>
      </c>
      <c r="I16" s="51">
        <f t="shared" si="1"/>
        <v>249</v>
      </c>
      <c r="J16" s="53">
        <f t="shared" si="0"/>
        <v>249</v>
      </c>
      <c r="K16" s="17" t="s">
        <v>7</v>
      </c>
      <c r="L16" s="17" t="s">
        <v>15</v>
      </c>
      <c r="M16" s="17" t="s">
        <v>10</v>
      </c>
      <c r="N16" s="17" t="s">
        <v>22</v>
      </c>
      <c r="O16" s="19" t="s">
        <v>11</v>
      </c>
      <c r="P16" s="11" t="s">
        <v>8</v>
      </c>
    </row>
    <row r="17" spans="1:16" s="2" customFormat="1" ht="45" customHeight="1" thickBot="1">
      <c r="A17" s="16">
        <v>13</v>
      </c>
      <c r="B17" s="17" t="s">
        <v>93</v>
      </c>
      <c r="C17" s="17" t="s">
        <v>13</v>
      </c>
      <c r="D17" s="32">
        <v>225806.29</v>
      </c>
      <c r="E17" s="32">
        <v>1000</v>
      </c>
      <c r="F17" s="32">
        <v>224806.29</v>
      </c>
      <c r="G17" s="32">
        <v>27985.507246376812</v>
      </c>
      <c r="H17" s="32">
        <v>196820.7827536232</v>
      </c>
      <c r="I17" s="51">
        <f t="shared" si="1"/>
        <v>224.80629000000002</v>
      </c>
      <c r="J17" s="53">
        <f t="shared" si="0"/>
        <v>224.80629000000002</v>
      </c>
      <c r="K17" s="17" t="s">
        <v>76</v>
      </c>
      <c r="L17" s="17" t="s">
        <v>21</v>
      </c>
      <c r="M17" s="17" t="s">
        <v>10</v>
      </c>
      <c r="N17" s="17" t="s">
        <v>47</v>
      </c>
      <c r="O17" s="19" t="s">
        <v>11</v>
      </c>
      <c r="P17" s="12" t="s">
        <v>94</v>
      </c>
    </row>
    <row r="18" spans="1:16" s="2" customFormat="1" ht="45" customHeight="1">
      <c r="A18" s="16">
        <v>14</v>
      </c>
      <c r="B18" s="17" t="s">
        <v>50</v>
      </c>
      <c r="C18" s="17" t="s">
        <v>13</v>
      </c>
      <c r="D18" s="32">
        <v>219693.85</v>
      </c>
      <c r="E18" s="32">
        <v>7000</v>
      </c>
      <c r="F18" s="32">
        <v>212693.85</v>
      </c>
      <c r="G18" s="32">
        <v>63000</v>
      </c>
      <c r="H18" s="32">
        <v>149693.85</v>
      </c>
      <c r="I18" s="51">
        <f t="shared" si="1"/>
        <v>30.384835714285714</v>
      </c>
      <c r="J18" s="53">
        <f t="shared" si="0"/>
        <v>30.384835714285714</v>
      </c>
      <c r="K18" s="17" t="s">
        <v>7</v>
      </c>
      <c r="L18" s="17" t="s">
        <v>15</v>
      </c>
      <c r="M18" s="17" t="s">
        <v>10</v>
      </c>
      <c r="N18" s="17" t="s">
        <v>51</v>
      </c>
      <c r="O18" s="19" t="s">
        <v>11</v>
      </c>
      <c r="P18" s="13" t="s">
        <v>8</v>
      </c>
    </row>
    <row r="19" spans="1:16" s="2" customFormat="1" ht="45" customHeight="1">
      <c r="A19" s="16">
        <v>15</v>
      </c>
      <c r="B19" s="17" t="s">
        <v>71</v>
      </c>
      <c r="C19" s="17" t="s">
        <v>13</v>
      </c>
      <c r="D19" s="32">
        <v>208518</v>
      </c>
      <c r="E19" s="32">
        <v>0</v>
      </c>
      <c r="F19" s="32">
        <v>208518</v>
      </c>
      <c r="G19" s="32">
        <v>208518</v>
      </c>
      <c r="H19" s="32">
        <v>0</v>
      </c>
      <c r="I19" s="18" t="e">
        <f t="shared" si="1"/>
        <v>#DIV/0!</v>
      </c>
      <c r="J19" s="53" t="str">
        <f t="shared" si="0"/>
        <v>纯社会资本投资</v>
      </c>
      <c r="K19" s="17" t="s">
        <v>7</v>
      </c>
      <c r="L19" s="17" t="s">
        <v>62</v>
      </c>
      <c r="M19" s="17" t="s">
        <v>63</v>
      </c>
      <c r="N19" s="17" t="s">
        <v>96</v>
      </c>
      <c r="O19" s="19" t="s">
        <v>11</v>
      </c>
      <c r="P19" s="11" t="s">
        <v>8</v>
      </c>
    </row>
    <row r="20" spans="1:16" s="2" customFormat="1" ht="45" customHeight="1" thickBot="1">
      <c r="A20" s="34">
        <v>16</v>
      </c>
      <c r="B20" s="35" t="s">
        <v>42</v>
      </c>
      <c r="C20" s="35" t="s">
        <v>13</v>
      </c>
      <c r="D20" s="36">
        <v>202200</v>
      </c>
      <c r="E20" s="36">
        <v>20700</v>
      </c>
      <c r="F20" s="36">
        <v>181500</v>
      </c>
      <c r="G20" s="36">
        <v>41400</v>
      </c>
      <c r="H20" s="36">
        <v>140100</v>
      </c>
      <c r="I20" s="51">
        <f t="shared" si="1"/>
        <v>8.768115942028986</v>
      </c>
      <c r="J20" s="53">
        <f t="shared" si="0"/>
        <v>8.768115942028986</v>
      </c>
      <c r="K20" s="35" t="s">
        <v>43</v>
      </c>
      <c r="L20" s="35" t="s">
        <v>21</v>
      </c>
      <c r="M20" s="35" t="s">
        <v>10</v>
      </c>
      <c r="N20" s="35" t="s">
        <v>103</v>
      </c>
      <c r="O20" s="37" t="s">
        <v>11</v>
      </c>
      <c r="P20" s="11" t="s">
        <v>44</v>
      </c>
    </row>
    <row r="21" spans="1:16" s="2" customFormat="1" ht="45" customHeight="1">
      <c r="A21" s="27">
        <v>17</v>
      </c>
      <c r="B21" s="28" t="s">
        <v>36</v>
      </c>
      <c r="C21" s="28" t="s">
        <v>13</v>
      </c>
      <c r="D21" s="38">
        <v>195440</v>
      </c>
      <c r="E21" s="38">
        <v>22593</v>
      </c>
      <c r="F21" s="38">
        <v>172847</v>
      </c>
      <c r="G21" s="38">
        <v>43857</v>
      </c>
      <c r="H21" s="38">
        <v>128990</v>
      </c>
      <c r="I21" s="51">
        <f t="shared" si="1"/>
        <v>7.6504669587925465</v>
      </c>
      <c r="J21" s="53">
        <f t="shared" si="0"/>
        <v>7.6504669587925465</v>
      </c>
      <c r="K21" s="28" t="s">
        <v>7</v>
      </c>
      <c r="L21" s="28" t="s">
        <v>15</v>
      </c>
      <c r="M21" s="28" t="s">
        <v>10</v>
      </c>
      <c r="N21" s="28" t="s">
        <v>37</v>
      </c>
      <c r="O21" s="31" t="s">
        <v>11</v>
      </c>
      <c r="P21" s="6" t="s">
        <v>8</v>
      </c>
    </row>
    <row r="22" spans="1:16" s="2" customFormat="1" ht="45" customHeight="1">
      <c r="A22" s="16">
        <v>18</v>
      </c>
      <c r="B22" s="17" t="s">
        <v>48</v>
      </c>
      <c r="C22" s="17" t="s">
        <v>13</v>
      </c>
      <c r="D22" s="32">
        <v>159222.7</v>
      </c>
      <c r="E22" s="32">
        <v>3185.2</v>
      </c>
      <c r="F22" s="32">
        <v>156037.5</v>
      </c>
      <c r="G22" s="32">
        <v>28666.8</v>
      </c>
      <c r="H22" s="32">
        <v>127370.7</v>
      </c>
      <c r="I22" s="51">
        <f t="shared" si="1"/>
        <v>48.98828958935075</v>
      </c>
      <c r="J22" s="53">
        <f t="shared" si="0"/>
        <v>48.98828958935075</v>
      </c>
      <c r="K22" s="17" t="s">
        <v>19</v>
      </c>
      <c r="L22" s="17" t="s">
        <v>21</v>
      </c>
      <c r="M22" s="17" t="s">
        <v>28</v>
      </c>
      <c r="N22" s="17" t="s">
        <v>17</v>
      </c>
      <c r="O22" s="19" t="s">
        <v>11</v>
      </c>
      <c r="P22" s="6" t="s">
        <v>8</v>
      </c>
    </row>
    <row r="23" spans="1:16" s="2" customFormat="1" ht="45" customHeight="1">
      <c r="A23" s="16">
        <v>19</v>
      </c>
      <c r="B23" s="17" t="s">
        <v>34</v>
      </c>
      <c r="C23" s="17" t="s">
        <v>13</v>
      </c>
      <c r="D23" s="32">
        <v>157324</v>
      </c>
      <c r="E23" s="32">
        <v>3318.27</v>
      </c>
      <c r="F23" s="32">
        <v>154005.73</v>
      </c>
      <c r="G23" s="32">
        <v>29864.43</v>
      </c>
      <c r="H23" s="32">
        <v>124141.30000000002</v>
      </c>
      <c r="I23" s="51">
        <f t="shared" si="1"/>
        <v>46.41145235318404</v>
      </c>
      <c r="J23" s="53">
        <f t="shared" si="0"/>
        <v>46.41145235318404</v>
      </c>
      <c r="K23" s="17" t="s">
        <v>35</v>
      </c>
      <c r="L23" s="17" t="s">
        <v>21</v>
      </c>
      <c r="M23" s="17" t="s">
        <v>10</v>
      </c>
      <c r="N23" s="17" t="s">
        <v>22</v>
      </c>
      <c r="O23" s="19" t="s">
        <v>33</v>
      </c>
      <c r="P23" s="6" t="s">
        <v>8</v>
      </c>
    </row>
    <row r="24" spans="1:16" s="2" customFormat="1" ht="45" customHeight="1">
      <c r="A24" s="16">
        <v>20</v>
      </c>
      <c r="B24" s="17" t="s">
        <v>92</v>
      </c>
      <c r="C24" s="17" t="s">
        <v>13</v>
      </c>
      <c r="D24" s="32">
        <v>146372</v>
      </c>
      <c r="E24" s="32">
        <v>10978</v>
      </c>
      <c r="F24" s="32">
        <v>135394</v>
      </c>
      <c r="G24" s="32">
        <v>25615.333333333336</v>
      </c>
      <c r="H24" s="32">
        <v>109778.66666666666</v>
      </c>
      <c r="I24" s="51">
        <f t="shared" si="1"/>
        <v>12.333211878302059</v>
      </c>
      <c r="J24" s="53">
        <f t="shared" si="0"/>
        <v>12.333211878302059</v>
      </c>
      <c r="K24" s="17" t="s">
        <v>14</v>
      </c>
      <c r="L24" s="17" t="s">
        <v>27</v>
      </c>
      <c r="M24" s="17" t="s">
        <v>28</v>
      </c>
      <c r="N24" s="17" t="s">
        <v>29</v>
      </c>
      <c r="O24" s="19" t="s">
        <v>33</v>
      </c>
      <c r="P24" s="6" t="s">
        <v>26</v>
      </c>
    </row>
    <row r="25" spans="1:16" s="2" customFormat="1" ht="45" customHeight="1">
      <c r="A25" s="16">
        <v>21</v>
      </c>
      <c r="B25" s="17" t="s">
        <v>68</v>
      </c>
      <c r="C25" s="17" t="s">
        <v>13</v>
      </c>
      <c r="D25" s="32">
        <v>140110.66</v>
      </c>
      <c r="E25" s="32">
        <v>12639.87</v>
      </c>
      <c r="F25" s="32">
        <v>98506.38</v>
      </c>
      <c r="G25" s="32">
        <v>18959.81</v>
      </c>
      <c r="H25" s="32">
        <v>79546.57</v>
      </c>
      <c r="I25" s="51">
        <f t="shared" si="1"/>
        <v>7.793306418499557</v>
      </c>
      <c r="J25" s="53">
        <f t="shared" si="0"/>
        <v>7.793306418499557</v>
      </c>
      <c r="K25" s="17" t="s">
        <v>69</v>
      </c>
      <c r="L25" s="17" t="s">
        <v>21</v>
      </c>
      <c r="M25" s="17" t="s">
        <v>28</v>
      </c>
      <c r="N25" s="17" t="s">
        <v>60</v>
      </c>
      <c r="O25" s="19" t="s">
        <v>16</v>
      </c>
      <c r="P25" s="6" t="s">
        <v>8</v>
      </c>
    </row>
    <row r="26" spans="1:16" s="2" customFormat="1" ht="45" customHeight="1">
      <c r="A26" s="16">
        <v>22</v>
      </c>
      <c r="B26" s="17" t="s">
        <v>75</v>
      </c>
      <c r="C26" s="17" t="s">
        <v>13</v>
      </c>
      <c r="D26" s="32">
        <v>133989</v>
      </c>
      <c r="E26" s="32">
        <v>247</v>
      </c>
      <c r="F26" s="32">
        <v>133742</v>
      </c>
      <c r="G26" s="32">
        <v>24453</v>
      </c>
      <c r="H26" s="32">
        <v>109289</v>
      </c>
      <c r="I26" s="51">
        <f t="shared" si="1"/>
        <v>541.4655870445345</v>
      </c>
      <c r="J26" s="53">
        <f t="shared" si="0"/>
        <v>541.4655870445345</v>
      </c>
      <c r="K26" s="17" t="s">
        <v>76</v>
      </c>
      <c r="L26" s="17" t="s">
        <v>21</v>
      </c>
      <c r="M26" s="17" t="s">
        <v>28</v>
      </c>
      <c r="N26" s="17" t="s">
        <v>96</v>
      </c>
      <c r="O26" s="19" t="s">
        <v>33</v>
      </c>
      <c r="P26" s="6" t="s">
        <v>26</v>
      </c>
    </row>
    <row r="27" spans="1:16" s="2" customFormat="1" ht="45" customHeight="1">
      <c r="A27" s="16">
        <v>23</v>
      </c>
      <c r="B27" s="17" t="s">
        <v>86</v>
      </c>
      <c r="C27" s="17" t="s">
        <v>13</v>
      </c>
      <c r="D27" s="32">
        <v>133352.94</v>
      </c>
      <c r="E27" s="32">
        <v>0</v>
      </c>
      <c r="F27" s="32">
        <v>133352.94</v>
      </c>
      <c r="G27" s="32">
        <v>39626</v>
      </c>
      <c r="H27" s="32">
        <v>93726.94</v>
      </c>
      <c r="I27" s="51" t="e">
        <f t="shared" si="1"/>
        <v>#DIV/0!</v>
      </c>
      <c r="J27" s="53" t="str">
        <f t="shared" si="0"/>
        <v>纯社会资本投资</v>
      </c>
      <c r="K27" s="17" t="s">
        <v>14</v>
      </c>
      <c r="L27" s="17" t="s">
        <v>21</v>
      </c>
      <c r="M27" s="17" t="s">
        <v>28</v>
      </c>
      <c r="N27" s="17" t="s">
        <v>29</v>
      </c>
      <c r="O27" s="19" t="s">
        <v>11</v>
      </c>
      <c r="P27" s="6" t="s">
        <v>8</v>
      </c>
    </row>
    <row r="28" spans="1:16" s="2" customFormat="1" ht="45" customHeight="1">
      <c r="A28" s="16">
        <v>24</v>
      </c>
      <c r="B28" s="17" t="s">
        <v>53</v>
      </c>
      <c r="C28" s="17" t="s">
        <v>13</v>
      </c>
      <c r="D28" s="32">
        <v>114000</v>
      </c>
      <c r="E28" s="32">
        <v>2280</v>
      </c>
      <c r="F28" s="32">
        <v>111720</v>
      </c>
      <c r="G28" s="32">
        <v>6840</v>
      </c>
      <c r="H28" s="32">
        <v>104880</v>
      </c>
      <c r="I28" s="51">
        <f t="shared" si="1"/>
        <v>49</v>
      </c>
      <c r="J28" s="53">
        <f t="shared" si="0"/>
        <v>49</v>
      </c>
      <c r="K28" s="17" t="s">
        <v>19</v>
      </c>
      <c r="L28" s="17" t="s">
        <v>15</v>
      </c>
      <c r="M28" s="17" t="s">
        <v>28</v>
      </c>
      <c r="N28" s="17" t="s">
        <v>29</v>
      </c>
      <c r="O28" s="19" t="s">
        <v>33</v>
      </c>
      <c r="P28" s="6" t="s">
        <v>26</v>
      </c>
    </row>
    <row r="29" spans="1:16" s="2" customFormat="1" ht="45" customHeight="1">
      <c r="A29" s="16">
        <v>25</v>
      </c>
      <c r="B29" s="17" t="s">
        <v>25</v>
      </c>
      <c r="C29" s="17" t="s">
        <v>13</v>
      </c>
      <c r="D29" s="32">
        <v>112443</v>
      </c>
      <c r="E29" s="32">
        <v>33733</v>
      </c>
      <c r="F29" s="32">
        <v>78710</v>
      </c>
      <c r="G29" s="32">
        <v>48700</v>
      </c>
      <c r="H29" s="32">
        <v>30010</v>
      </c>
      <c r="I29" s="51">
        <f t="shared" si="1"/>
        <v>2.333323451812765</v>
      </c>
      <c r="J29" s="53">
        <f t="shared" si="0"/>
        <v>2.333323451812765</v>
      </c>
      <c r="K29" s="17" t="s">
        <v>14</v>
      </c>
      <c r="L29" s="17" t="s">
        <v>27</v>
      </c>
      <c r="M29" s="17" t="s">
        <v>28</v>
      </c>
      <c r="N29" s="17" t="s">
        <v>29</v>
      </c>
      <c r="O29" s="19" t="s">
        <v>16</v>
      </c>
      <c r="P29" s="6" t="s">
        <v>26</v>
      </c>
    </row>
    <row r="30" spans="1:16" s="2" customFormat="1" ht="45" customHeight="1" thickBot="1">
      <c r="A30" s="16">
        <v>26</v>
      </c>
      <c r="B30" s="17" t="s">
        <v>84</v>
      </c>
      <c r="C30" s="17" t="s">
        <v>13</v>
      </c>
      <c r="D30" s="32">
        <v>109134.58</v>
      </c>
      <c r="E30" s="32">
        <v>0</v>
      </c>
      <c r="F30" s="32">
        <v>109134.58</v>
      </c>
      <c r="G30" s="32">
        <v>32740.374</v>
      </c>
      <c r="H30" s="32">
        <v>76394.206</v>
      </c>
      <c r="I30" s="51" t="e">
        <f t="shared" si="1"/>
        <v>#DIV/0!</v>
      </c>
      <c r="J30" s="53" t="str">
        <f t="shared" si="0"/>
        <v>纯社会资本投资</v>
      </c>
      <c r="K30" s="17" t="s">
        <v>43</v>
      </c>
      <c r="L30" s="17" t="s">
        <v>21</v>
      </c>
      <c r="M30" s="17" t="s">
        <v>10</v>
      </c>
      <c r="N30" s="17" t="s">
        <v>29</v>
      </c>
      <c r="O30" s="19" t="s">
        <v>11</v>
      </c>
      <c r="P30" s="7" t="s">
        <v>8</v>
      </c>
    </row>
    <row r="31" spans="1:16" s="2" customFormat="1" ht="45" customHeight="1">
      <c r="A31" s="16">
        <v>27</v>
      </c>
      <c r="B31" s="17" t="s">
        <v>18</v>
      </c>
      <c r="C31" s="17" t="s">
        <v>13</v>
      </c>
      <c r="D31" s="32">
        <v>98156</v>
      </c>
      <c r="E31" s="32">
        <v>1963</v>
      </c>
      <c r="F31" s="32">
        <v>96193</v>
      </c>
      <c r="G31" s="32">
        <v>17668</v>
      </c>
      <c r="H31" s="32">
        <v>78525</v>
      </c>
      <c r="I31" s="51">
        <f t="shared" si="1"/>
        <v>49.003056546102904</v>
      </c>
      <c r="J31" s="53">
        <f t="shared" si="0"/>
        <v>49.003056546102904</v>
      </c>
      <c r="K31" s="17" t="s">
        <v>19</v>
      </c>
      <c r="L31" s="17" t="s">
        <v>21</v>
      </c>
      <c r="M31" s="17" t="s">
        <v>10</v>
      </c>
      <c r="N31" s="17" t="s">
        <v>22</v>
      </c>
      <c r="O31" s="19" t="s">
        <v>11</v>
      </c>
      <c r="P31" s="8" t="s">
        <v>20</v>
      </c>
    </row>
    <row r="32" spans="1:16" s="2" customFormat="1" ht="45" customHeight="1">
      <c r="A32" s="16">
        <v>28</v>
      </c>
      <c r="B32" s="17" t="s">
        <v>85</v>
      </c>
      <c r="C32" s="17" t="s">
        <v>13</v>
      </c>
      <c r="D32" s="32">
        <v>84525.92</v>
      </c>
      <c r="E32" s="32">
        <v>0</v>
      </c>
      <c r="F32" s="32">
        <v>84525.92</v>
      </c>
      <c r="G32" s="32">
        <v>24867</v>
      </c>
      <c r="H32" s="32">
        <v>59658.92</v>
      </c>
      <c r="I32" s="51" t="e">
        <f t="shared" si="1"/>
        <v>#DIV/0!</v>
      </c>
      <c r="J32" s="53" t="str">
        <f t="shared" si="0"/>
        <v>纯社会资本投资</v>
      </c>
      <c r="K32" s="17" t="s">
        <v>14</v>
      </c>
      <c r="L32" s="17" t="s">
        <v>21</v>
      </c>
      <c r="M32" s="17" t="s">
        <v>28</v>
      </c>
      <c r="N32" s="17" t="s">
        <v>29</v>
      </c>
      <c r="O32" s="19" t="s">
        <v>11</v>
      </c>
      <c r="P32" s="6" t="s">
        <v>8</v>
      </c>
    </row>
    <row r="33" spans="1:16" s="2" customFormat="1" ht="45" customHeight="1">
      <c r="A33" s="16">
        <v>29</v>
      </c>
      <c r="B33" s="17" t="s">
        <v>82</v>
      </c>
      <c r="C33" s="17" t="s">
        <v>13</v>
      </c>
      <c r="D33" s="32">
        <v>79131.84</v>
      </c>
      <c r="E33" s="32">
        <v>100</v>
      </c>
      <c r="F33" s="32">
        <v>79032</v>
      </c>
      <c r="G33" s="32">
        <v>15693.19</v>
      </c>
      <c r="H33" s="32">
        <v>63338.81</v>
      </c>
      <c r="I33" s="51">
        <f t="shared" si="1"/>
        <v>790.32</v>
      </c>
      <c r="J33" s="53">
        <f t="shared" si="0"/>
        <v>790.32</v>
      </c>
      <c r="K33" s="17" t="s">
        <v>7</v>
      </c>
      <c r="L33" s="17" t="s">
        <v>21</v>
      </c>
      <c r="M33" s="17" t="s">
        <v>10</v>
      </c>
      <c r="N33" s="17" t="s">
        <v>98</v>
      </c>
      <c r="O33" s="19" t="s">
        <v>33</v>
      </c>
      <c r="P33" s="6" t="s">
        <v>8</v>
      </c>
    </row>
    <row r="34" spans="1:16" s="2" customFormat="1" ht="45" customHeight="1">
      <c r="A34" s="16">
        <v>30</v>
      </c>
      <c r="B34" s="17" t="s">
        <v>73</v>
      </c>
      <c r="C34" s="17" t="s">
        <v>13</v>
      </c>
      <c r="D34" s="32">
        <v>72391</v>
      </c>
      <c r="E34" s="32">
        <v>0</v>
      </c>
      <c r="F34" s="32">
        <f>G34+H34</f>
        <v>72391</v>
      </c>
      <c r="G34" s="32">
        <f>D34*0.3*0.51</f>
        <v>11075.823</v>
      </c>
      <c r="H34" s="32">
        <f>D34-G34</f>
        <v>61315.176999999996</v>
      </c>
      <c r="I34" s="51" t="e">
        <f t="shared" si="1"/>
        <v>#DIV/0!</v>
      </c>
      <c r="J34" s="53" t="str">
        <f t="shared" si="0"/>
        <v>纯社会资本投资</v>
      </c>
      <c r="K34" s="17" t="s">
        <v>74</v>
      </c>
      <c r="L34" s="17" t="s">
        <v>21</v>
      </c>
      <c r="M34" s="17" t="s">
        <v>28</v>
      </c>
      <c r="N34" s="17" t="s">
        <v>103</v>
      </c>
      <c r="O34" s="19" t="s">
        <v>16</v>
      </c>
      <c r="P34" s="6" t="s">
        <v>26</v>
      </c>
    </row>
    <row r="35" spans="1:16" s="2" customFormat="1" ht="45" customHeight="1">
      <c r="A35" s="16">
        <v>31</v>
      </c>
      <c r="B35" s="17" t="s">
        <v>80</v>
      </c>
      <c r="C35" s="17" t="s">
        <v>13</v>
      </c>
      <c r="D35" s="32">
        <v>64177</v>
      </c>
      <c r="E35" s="32">
        <v>1193.7</v>
      </c>
      <c r="F35" s="32">
        <v>62983.3</v>
      </c>
      <c r="G35" s="32">
        <v>2785.3</v>
      </c>
      <c r="H35" s="32">
        <v>60198</v>
      </c>
      <c r="I35" s="51">
        <f t="shared" si="1"/>
        <v>52.76308955348915</v>
      </c>
      <c r="J35" s="53">
        <f t="shared" si="0"/>
        <v>52.76308955348915</v>
      </c>
      <c r="K35" s="17" t="s">
        <v>81</v>
      </c>
      <c r="L35" s="17" t="s">
        <v>21</v>
      </c>
      <c r="M35" s="17" t="s">
        <v>28</v>
      </c>
      <c r="N35" s="17" t="s">
        <v>60</v>
      </c>
      <c r="O35" s="19" t="s">
        <v>33</v>
      </c>
      <c r="P35" s="6" t="s">
        <v>8</v>
      </c>
    </row>
    <row r="36" spans="1:16" s="2" customFormat="1" ht="45" customHeight="1" thickBot="1">
      <c r="A36" s="34">
        <v>32</v>
      </c>
      <c r="B36" s="35" t="s">
        <v>65</v>
      </c>
      <c r="C36" s="35" t="s">
        <v>13</v>
      </c>
      <c r="D36" s="36">
        <v>57310.5</v>
      </c>
      <c r="E36" s="36">
        <v>0</v>
      </c>
      <c r="F36" s="36">
        <v>57311.5</v>
      </c>
      <c r="G36" s="36">
        <v>11462.300000000001</v>
      </c>
      <c r="H36" s="36">
        <v>45849.2</v>
      </c>
      <c r="I36" s="51" t="e">
        <f t="shared" si="1"/>
        <v>#DIV/0!</v>
      </c>
      <c r="J36" s="53" t="str">
        <f t="shared" si="0"/>
        <v>纯社会资本投资</v>
      </c>
      <c r="K36" s="35" t="s">
        <v>41</v>
      </c>
      <c r="L36" s="35" t="s">
        <v>21</v>
      </c>
      <c r="M36" s="35" t="s">
        <v>10</v>
      </c>
      <c r="N36" s="35" t="s">
        <v>96</v>
      </c>
      <c r="O36" s="37" t="s">
        <v>11</v>
      </c>
      <c r="P36" s="6" t="s">
        <v>8</v>
      </c>
    </row>
    <row r="37" spans="1:16" s="2" customFormat="1" ht="45" customHeight="1">
      <c r="A37" s="27">
        <v>33</v>
      </c>
      <c r="B37" s="28" t="s">
        <v>88</v>
      </c>
      <c r="C37" s="28" t="s">
        <v>13</v>
      </c>
      <c r="D37" s="38">
        <v>55213.01</v>
      </c>
      <c r="E37" s="38">
        <v>240</v>
      </c>
      <c r="F37" s="38">
        <v>54973.01</v>
      </c>
      <c r="G37" s="38">
        <v>11760</v>
      </c>
      <c r="H37" s="38">
        <v>43213.01</v>
      </c>
      <c r="I37" s="51">
        <f t="shared" si="1"/>
        <v>229.05420833333335</v>
      </c>
      <c r="J37" s="53">
        <f t="shared" si="0"/>
        <v>229.05420833333335</v>
      </c>
      <c r="K37" s="28" t="s">
        <v>55</v>
      </c>
      <c r="L37" s="28" t="s">
        <v>21</v>
      </c>
      <c r="M37" s="28" t="s">
        <v>10</v>
      </c>
      <c r="N37" s="28" t="s">
        <v>96</v>
      </c>
      <c r="O37" s="31" t="s">
        <v>11</v>
      </c>
      <c r="P37" s="6" t="s">
        <v>89</v>
      </c>
    </row>
    <row r="38" spans="1:16" s="2" customFormat="1" ht="45" customHeight="1">
      <c r="A38" s="16">
        <v>34</v>
      </c>
      <c r="B38" s="17" t="s">
        <v>54</v>
      </c>
      <c r="C38" s="17" t="s">
        <v>13</v>
      </c>
      <c r="D38" s="32">
        <v>49351</v>
      </c>
      <c r="E38" s="32">
        <v>197</v>
      </c>
      <c r="F38" s="32">
        <v>49154</v>
      </c>
      <c r="G38" s="32">
        <v>9653</v>
      </c>
      <c r="H38" s="32">
        <v>39501</v>
      </c>
      <c r="I38" s="51">
        <f t="shared" si="1"/>
        <v>249.51269035532994</v>
      </c>
      <c r="J38" s="53">
        <f t="shared" si="0"/>
        <v>249.51269035532994</v>
      </c>
      <c r="K38" s="17" t="s">
        <v>55</v>
      </c>
      <c r="L38" s="17" t="s">
        <v>21</v>
      </c>
      <c r="M38" s="17" t="s">
        <v>10</v>
      </c>
      <c r="N38" s="17" t="s">
        <v>96</v>
      </c>
      <c r="O38" s="19" t="s">
        <v>11</v>
      </c>
      <c r="P38" s="6" t="s">
        <v>56</v>
      </c>
    </row>
    <row r="39" spans="1:16" s="2" customFormat="1" ht="45" customHeight="1">
      <c r="A39" s="16">
        <v>35</v>
      </c>
      <c r="B39" s="17" t="s">
        <v>91</v>
      </c>
      <c r="C39" s="17" t="s">
        <v>13</v>
      </c>
      <c r="D39" s="32">
        <v>48217.26</v>
      </c>
      <c r="E39" s="32">
        <v>0</v>
      </c>
      <c r="F39" s="32">
        <v>48217.26</v>
      </c>
      <c r="G39" s="32">
        <v>10000</v>
      </c>
      <c r="H39" s="32">
        <v>38217.26</v>
      </c>
      <c r="I39" s="51" t="e">
        <f t="shared" si="1"/>
        <v>#DIV/0!</v>
      </c>
      <c r="J39" s="53" t="str">
        <f t="shared" si="0"/>
        <v>纯社会资本投资</v>
      </c>
      <c r="K39" s="17" t="s">
        <v>7</v>
      </c>
      <c r="L39" s="17" t="s">
        <v>21</v>
      </c>
      <c r="M39" s="17" t="s">
        <v>28</v>
      </c>
      <c r="N39" s="17" t="s">
        <v>96</v>
      </c>
      <c r="O39" s="19" t="s">
        <v>11</v>
      </c>
      <c r="P39" s="6" t="s">
        <v>8</v>
      </c>
    </row>
    <row r="40" spans="1:16" s="2" customFormat="1" ht="45" customHeight="1">
      <c r="A40" s="16">
        <v>36</v>
      </c>
      <c r="B40" s="17" t="s">
        <v>40</v>
      </c>
      <c r="C40" s="17" t="s">
        <v>13</v>
      </c>
      <c r="D40" s="32">
        <v>34636.29</v>
      </c>
      <c r="E40" s="32">
        <v>0</v>
      </c>
      <c r="F40" s="32">
        <v>34636.29</v>
      </c>
      <c r="G40" s="32">
        <v>6927.258000000001</v>
      </c>
      <c r="H40" s="32">
        <v>27709.032</v>
      </c>
      <c r="I40" s="51" t="e">
        <f t="shared" si="1"/>
        <v>#DIV/0!</v>
      </c>
      <c r="J40" s="53" t="str">
        <f t="shared" si="0"/>
        <v>纯社会资本投资</v>
      </c>
      <c r="K40" s="17" t="s">
        <v>41</v>
      </c>
      <c r="L40" s="17" t="s">
        <v>21</v>
      </c>
      <c r="M40" s="17" t="s">
        <v>10</v>
      </c>
      <c r="N40" s="17" t="s">
        <v>96</v>
      </c>
      <c r="O40" s="19" t="s">
        <v>11</v>
      </c>
      <c r="P40" s="6" t="s">
        <v>8</v>
      </c>
    </row>
    <row r="41" spans="1:16" s="2" customFormat="1" ht="45" customHeight="1">
      <c r="A41" s="16">
        <v>37</v>
      </c>
      <c r="B41" s="17" t="s">
        <v>23</v>
      </c>
      <c r="C41" s="17" t="s">
        <v>24</v>
      </c>
      <c r="D41" s="32">
        <v>33433</v>
      </c>
      <c r="E41" s="32">
        <v>1978.49</v>
      </c>
      <c r="F41" s="32">
        <v>31454.51</v>
      </c>
      <c r="G41" s="32">
        <v>11211.443333333335</v>
      </c>
      <c r="H41" s="32">
        <v>20243.066666666666</v>
      </c>
      <c r="I41" s="51">
        <f t="shared" si="1"/>
        <v>15.898240577410045</v>
      </c>
      <c r="J41" s="53">
        <f t="shared" si="0"/>
        <v>15.898240577410045</v>
      </c>
      <c r="K41" s="17" t="s">
        <v>7</v>
      </c>
      <c r="L41" s="17" t="s">
        <v>15</v>
      </c>
      <c r="M41" s="17" t="s">
        <v>10</v>
      </c>
      <c r="N41" s="17" t="s">
        <v>96</v>
      </c>
      <c r="O41" s="19" t="s">
        <v>11</v>
      </c>
      <c r="P41" s="6" t="s">
        <v>8</v>
      </c>
    </row>
    <row r="42" spans="1:16" s="2" customFormat="1" ht="45" customHeight="1">
      <c r="A42" s="16">
        <v>38</v>
      </c>
      <c r="B42" s="17" t="s">
        <v>77</v>
      </c>
      <c r="C42" s="17" t="s">
        <v>6</v>
      </c>
      <c r="D42" s="32">
        <v>21998</v>
      </c>
      <c r="E42" s="32">
        <v>0</v>
      </c>
      <c r="F42" s="32">
        <v>21998</v>
      </c>
      <c r="G42" s="32">
        <v>4399.6</v>
      </c>
      <c r="H42" s="32">
        <v>17598.4</v>
      </c>
      <c r="I42" s="51" t="e">
        <f t="shared" si="1"/>
        <v>#DIV/0!</v>
      </c>
      <c r="J42" s="53" t="str">
        <f t="shared" si="0"/>
        <v>纯社会资本投资</v>
      </c>
      <c r="K42" s="17" t="s">
        <v>7</v>
      </c>
      <c r="L42" s="17" t="s">
        <v>78</v>
      </c>
      <c r="M42" s="17" t="s">
        <v>28</v>
      </c>
      <c r="N42" s="17" t="s">
        <v>97</v>
      </c>
      <c r="O42" s="19" t="s">
        <v>11</v>
      </c>
      <c r="P42" s="6" t="s">
        <v>8</v>
      </c>
    </row>
    <row r="43" spans="1:16" s="2" customFormat="1" ht="45" customHeight="1" thickBot="1">
      <c r="A43" s="16">
        <v>39</v>
      </c>
      <c r="B43" s="17" t="s">
        <v>52</v>
      </c>
      <c r="C43" s="17" t="s">
        <v>13</v>
      </c>
      <c r="D43" s="32">
        <v>21611.83</v>
      </c>
      <c r="E43" s="32">
        <v>0</v>
      </c>
      <c r="F43" s="32">
        <v>21611.83</v>
      </c>
      <c r="G43" s="32">
        <v>4322.366000000001</v>
      </c>
      <c r="H43" s="32">
        <v>17289.464</v>
      </c>
      <c r="I43" s="51" t="e">
        <f t="shared" si="1"/>
        <v>#DIV/0!</v>
      </c>
      <c r="J43" s="53" t="str">
        <f t="shared" si="0"/>
        <v>纯社会资本投资</v>
      </c>
      <c r="K43" s="17" t="s">
        <v>41</v>
      </c>
      <c r="L43" s="17" t="s">
        <v>21</v>
      </c>
      <c r="M43" s="17" t="s">
        <v>10</v>
      </c>
      <c r="N43" s="17" t="s">
        <v>96</v>
      </c>
      <c r="O43" s="19" t="s">
        <v>11</v>
      </c>
      <c r="P43" s="7" t="s">
        <v>8</v>
      </c>
    </row>
    <row r="44" spans="1:16" s="2" customFormat="1" ht="45" customHeight="1">
      <c r="A44" s="16">
        <v>40</v>
      </c>
      <c r="B44" s="17" t="s">
        <v>64</v>
      </c>
      <c r="C44" s="17" t="s">
        <v>13</v>
      </c>
      <c r="D44" s="18">
        <v>8287</v>
      </c>
      <c r="E44" s="33">
        <v>0</v>
      </c>
      <c r="F44" s="33">
        <v>8287</v>
      </c>
      <c r="G44" s="33">
        <v>1657.4</v>
      </c>
      <c r="H44" s="33">
        <v>6629.6</v>
      </c>
      <c r="I44" s="51" t="e">
        <f t="shared" si="1"/>
        <v>#DIV/0!</v>
      </c>
      <c r="J44" s="53" t="str">
        <f t="shared" si="0"/>
        <v>纯社会资本投资</v>
      </c>
      <c r="K44" s="17" t="s">
        <v>7</v>
      </c>
      <c r="L44" s="17" t="s">
        <v>21</v>
      </c>
      <c r="M44" s="17" t="s">
        <v>28</v>
      </c>
      <c r="N44" s="17" t="s">
        <v>96</v>
      </c>
      <c r="O44" s="19" t="s">
        <v>16</v>
      </c>
      <c r="P44" s="8" t="s">
        <v>8</v>
      </c>
    </row>
    <row r="45" spans="1:16" s="2" customFormat="1" ht="45" customHeight="1">
      <c r="A45" s="16">
        <v>41</v>
      </c>
      <c r="B45" s="17" t="s">
        <v>61</v>
      </c>
      <c r="C45" s="17" t="s">
        <v>13</v>
      </c>
      <c r="D45" s="32">
        <v>5309.87</v>
      </c>
      <c r="E45" s="32">
        <v>0</v>
      </c>
      <c r="F45" s="32">
        <v>5309.87</v>
      </c>
      <c r="G45" s="32">
        <v>5310</v>
      </c>
      <c r="H45" s="32">
        <v>0</v>
      </c>
      <c r="I45" s="51" t="e">
        <f t="shared" si="1"/>
        <v>#DIV/0!</v>
      </c>
      <c r="J45" s="53" t="str">
        <f t="shared" si="0"/>
        <v>纯社会资本投资</v>
      </c>
      <c r="K45" s="17" t="s">
        <v>7</v>
      </c>
      <c r="L45" s="17" t="s">
        <v>62</v>
      </c>
      <c r="M45" s="17" t="s">
        <v>63</v>
      </c>
      <c r="N45" s="17" t="s">
        <v>96</v>
      </c>
      <c r="O45" s="19" t="s">
        <v>11</v>
      </c>
      <c r="P45" s="6" t="s">
        <v>8</v>
      </c>
    </row>
    <row r="46" spans="1:16" s="2" customFormat="1" ht="45" customHeight="1">
      <c r="A46" s="16">
        <v>42</v>
      </c>
      <c r="B46" s="17" t="s">
        <v>83</v>
      </c>
      <c r="C46" s="17" t="s">
        <v>13</v>
      </c>
      <c r="D46" s="32">
        <v>3449.77</v>
      </c>
      <c r="E46" s="32">
        <v>0</v>
      </c>
      <c r="F46" s="32">
        <v>3449.77</v>
      </c>
      <c r="G46" s="32">
        <v>3450</v>
      </c>
      <c r="H46" s="32">
        <v>-0.2300000000000182</v>
      </c>
      <c r="I46" s="51" t="e">
        <f t="shared" si="1"/>
        <v>#DIV/0!</v>
      </c>
      <c r="J46" s="53" t="str">
        <f t="shared" si="0"/>
        <v>纯社会资本投资</v>
      </c>
      <c r="K46" s="17" t="s">
        <v>7</v>
      </c>
      <c r="L46" s="17" t="s">
        <v>62</v>
      </c>
      <c r="M46" s="17" t="s">
        <v>63</v>
      </c>
      <c r="N46" s="17" t="s">
        <v>96</v>
      </c>
      <c r="O46" s="19" t="s">
        <v>11</v>
      </c>
      <c r="P46" s="6" t="s">
        <v>8</v>
      </c>
    </row>
    <row r="47" spans="1:16" s="2" customFormat="1" ht="45" customHeight="1">
      <c r="A47" s="16">
        <v>43</v>
      </c>
      <c r="B47" s="17" t="s">
        <v>5</v>
      </c>
      <c r="C47" s="17" t="s">
        <v>6</v>
      </c>
      <c r="D47" s="18">
        <v>3160</v>
      </c>
      <c r="E47" s="18">
        <v>0</v>
      </c>
      <c r="F47" s="18">
        <v>3160</v>
      </c>
      <c r="G47" s="18">
        <v>3160</v>
      </c>
      <c r="H47" s="18">
        <v>0</v>
      </c>
      <c r="I47" s="51" t="e">
        <f t="shared" si="1"/>
        <v>#DIV/0!</v>
      </c>
      <c r="J47" s="53" t="str">
        <f t="shared" si="0"/>
        <v>纯社会资本投资</v>
      </c>
      <c r="K47" s="17" t="s">
        <v>7</v>
      </c>
      <c r="L47" s="17" t="s">
        <v>9</v>
      </c>
      <c r="M47" s="17" t="s">
        <v>10</v>
      </c>
      <c r="N47" s="17" t="s">
        <v>96</v>
      </c>
      <c r="O47" s="19" t="s">
        <v>11</v>
      </c>
      <c r="P47" s="6" t="s">
        <v>8</v>
      </c>
    </row>
    <row r="48" spans="1:16" s="2" customFormat="1" ht="45" customHeight="1">
      <c r="A48" s="16">
        <v>44</v>
      </c>
      <c r="B48" s="43" t="s">
        <v>112</v>
      </c>
      <c r="C48" s="17" t="s">
        <v>6</v>
      </c>
      <c r="D48" s="44">
        <v>1403606</v>
      </c>
      <c r="E48" s="44">
        <v>74724</v>
      </c>
      <c r="F48" s="47">
        <v>687767</v>
      </c>
      <c r="G48" s="47">
        <v>77773.95918367348</v>
      </c>
      <c r="H48" s="47">
        <v>609993.0408163265</v>
      </c>
      <c r="I48" s="51">
        <f t="shared" si="1"/>
        <v>9.204097746373321</v>
      </c>
      <c r="J48" s="53">
        <f t="shared" si="0"/>
        <v>9.204097746373321</v>
      </c>
      <c r="K48" s="43">
        <v>30</v>
      </c>
      <c r="L48" s="17" t="s">
        <v>9</v>
      </c>
      <c r="M48" s="17" t="s">
        <v>10</v>
      </c>
      <c r="N48" s="48" t="s">
        <v>115</v>
      </c>
      <c r="O48" s="45"/>
      <c r="P48" s="46"/>
    </row>
    <row r="49" spans="1:16" s="2" customFormat="1" ht="45" customHeight="1">
      <c r="A49" s="16">
        <v>45</v>
      </c>
      <c r="B49" s="43" t="s">
        <v>111</v>
      </c>
      <c r="C49" s="17" t="s">
        <v>6</v>
      </c>
      <c r="D49" s="44">
        <v>1772848</v>
      </c>
      <c r="E49" s="44">
        <v>94382</v>
      </c>
      <c r="F49" s="47">
        <v>868695</v>
      </c>
      <c r="G49" s="47">
        <v>98234.32653061225</v>
      </c>
      <c r="H49" s="47">
        <v>770460.6734693877</v>
      </c>
      <c r="I49" s="51">
        <f t="shared" si="1"/>
        <v>9.204032548579178</v>
      </c>
      <c r="J49" s="53">
        <f t="shared" si="0"/>
        <v>9.204032548579178</v>
      </c>
      <c r="K49" s="43">
        <v>30</v>
      </c>
      <c r="L49" s="17" t="s">
        <v>9</v>
      </c>
      <c r="M49" s="17" t="s">
        <v>10</v>
      </c>
      <c r="N49" s="48" t="s">
        <v>115</v>
      </c>
      <c r="O49" s="45"/>
      <c r="P49" s="46"/>
    </row>
    <row r="50" spans="1:16" s="2" customFormat="1" ht="45" customHeight="1">
      <c r="A50" s="16">
        <v>46</v>
      </c>
      <c r="B50" s="43" t="s">
        <v>113</v>
      </c>
      <c r="C50" s="17" t="s">
        <v>13</v>
      </c>
      <c r="D50" s="44">
        <v>1767049.5</v>
      </c>
      <c r="E50" s="44">
        <v>346341.7</v>
      </c>
      <c r="F50" s="47">
        <f>G50+H50</f>
        <v>1420707.8</v>
      </c>
      <c r="G50" s="47">
        <f>E50/49*51</f>
        <v>360478.0959183673</v>
      </c>
      <c r="H50" s="47">
        <f>D50-E50-G50</f>
        <v>1060229.7040816327</v>
      </c>
      <c r="I50" s="51">
        <f t="shared" si="1"/>
        <v>4.102040845788999</v>
      </c>
      <c r="J50" s="53">
        <f t="shared" si="0"/>
        <v>4.102040845788999</v>
      </c>
      <c r="K50" s="43">
        <v>26</v>
      </c>
      <c r="L50" s="17" t="s">
        <v>21</v>
      </c>
      <c r="M50" s="17" t="s">
        <v>10</v>
      </c>
      <c r="N50" s="48" t="s">
        <v>115</v>
      </c>
      <c r="O50" s="45"/>
      <c r="P50" s="46"/>
    </row>
    <row r="51" spans="1:16" s="2" customFormat="1" ht="45" customHeight="1">
      <c r="A51" s="16">
        <v>47</v>
      </c>
      <c r="B51" s="43" t="s">
        <v>114</v>
      </c>
      <c r="C51" s="17" t="s">
        <v>13</v>
      </c>
      <c r="D51" s="44">
        <v>1762209.92</v>
      </c>
      <c r="E51" s="44">
        <v>345393.14</v>
      </c>
      <c r="F51" s="47">
        <f>G51+H51</f>
        <v>1416816.7799999998</v>
      </c>
      <c r="G51" s="47">
        <f>E51/49*51</f>
        <v>359490.8191836735</v>
      </c>
      <c r="H51" s="47">
        <f>D51-E51-G51</f>
        <v>1057325.9608163263</v>
      </c>
      <c r="I51" s="51">
        <f t="shared" si="1"/>
        <v>4.102040880140236</v>
      </c>
      <c r="J51" s="53">
        <f t="shared" si="0"/>
        <v>4.102040880140236</v>
      </c>
      <c r="K51" s="43">
        <v>26</v>
      </c>
      <c r="L51" s="17" t="s">
        <v>21</v>
      </c>
      <c r="M51" s="17" t="s">
        <v>10</v>
      </c>
      <c r="N51" s="48" t="s">
        <v>115</v>
      </c>
      <c r="O51" s="45"/>
      <c r="P51" s="46"/>
    </row>
    <row r="52" spans="1:16" ht="33.75" customHeight="1" thickBot="1">
      <c r="A52" s="39" t="s">
        <v>99</v>
      </c>
      <c r="B52" s="40"/>
      <c r="C52" s="40"/>
      <c r="D52" s="36">
        <f>SUM(D5:D51)</f>
        <v>19211136.239999995</v>
      </c>
      <c r="E52" s="36">
        <f>SUM(E5:E51)</f>
        <v>1823261.56</v>
      </c>
      <c r="F52" s="36">
        <f>SUM(F5:F51)</f>
        <v>15913097.519999998</v>
      </c>
      <c r="G52" s="36">
        <f>SUM(G5:G51)</f>
        <v>3082560.431443654</v>
      </c>
      <c r="H52" s="36">
        <f>SUM(H5:H51)</f>
        <v>12830537.218556339</v>
      </c>
      <c r="I52" s="51">
        <f t="shared" si="1"/>
        <v>8.727819348091778</v>
      </c>
      <c r="J52" s="55">
        <f t="shared" si="0"/>
        <v>8.727819348091778</v>
      </c>
      <c r="K52" s="40"/>
      <c r="L52" s="40"/>
      <c r="M52" s="40"/>
      <c r="N52" s="40"/>
      <c r="O52" s="41"/>
      <c r="P52" s="9"/>
    </row>
    <row r="53" spans="4:10" s="3" customFormat="1" ht="15">
      <c r="D53" s="4"/>
      <c r="E53" s="4"/>
      <c r="F53" s="4"/>
      <c r="G53" s="4"/>
      <c r="H53" s="4"/>
      <c r="I53" s="4"/>
      <c r="J53" s="50"/>
    </row>
    <row r="54" spans="4:10" s="3" customFormat="1" ht="15">
      <c r="D54" s="42"/>
      <c r="E54" s="4"/>
      <c r="F54" s="4"/>
      <c r="G54" s="4"/>
      <c r="H54" s="4"/>
      <c r="I54" s="4"/>
      <c r="J54" s="56"/>
    </row>
    <row r="55" spans="4:10" s="3" customFormat="1" ht="15">
      <c r="D55" s="4"/>
      <c r="E55" s="4"/>
      <c r="F55" s="4"/>
      <c r="G55" s="4"/>
      <c r="H55" s="4"/>
      <c r="I55" s="4"/>
      <c r="J55" s="50"/>
    </row>
    <row r="56" spans="4:10" s="3" customFormat="1" ht="15">
      <c r="D56" s="4"/>
      <c r="E56" s="42"/>
      <c r="F56" s="4"/>
      <c r="G56" s="4"/>
      <c r="H56" s="4"/>
      <c r="I56" s="4"/>
      <c r="J56" s="50"/>
    </row>
    <row r="57" spans="4:10" s="3" customFormat="1" ht="15">
      <c r="D57" s="4"/>
      <c r="E57" s="42"/>
      <c r="F57" s="4"/>
      <c r="G57" s="42"/>
      <c r="H57" s="4"/>
      <c r="I57" s="4"/>
      <c r="J57" s="50"/>
    </row>
    <row r="58" spans="4:10" s="3" customFormat="1" ht="15">
      <c r="D58" s="4"/>
      <c r="E58" s="4"/>
      <c r="F58" s="4"/>
      <c r="G58" s="42"/>
      <c r="H58" s="4"/>
      <c r="I58" s="4"/>
      <c r="J58" s="50"/>
    </row>
    <row r="59" spans="2:10" s="49" customFormat="1" ht="75" customHeight="1">
      <c r="B59" s="75"/>
      <c r="C59" s="75"/>
      <c r="D59" s="75"/>
      <c r="E59" s="75"/>
      <c r="F59" s="75"/>
      <c r="G59" s="50"/>
      <c r="H59" s="50"/>
      <c r="I59" s="50"/>
      <c r="J59" s="50"/>
    </row>
    <row r="60" spans="4:10" s="3" customFormat="1" ht="15">
      <c r="D60" s="4"/>
      <c r="E60" s="4"/>
      <c r="F60" s="4"/>
      <c r="G60" s="4"/>
      <c r="H60" s="4"/>
      <c r="I60" s="4"/>
      <c r="J60" s="50"/>
    </row>
    <row r="61" spans="4:10" s="3" customFormat="1" ht="15">
      <c r="D61" s="4"/>
      <c r="E61" s="4"/>
      <c r="F61" s="4"/>
      <c r="G61" s="4"/>
      <c r="H61" s="4"/>
      <c r="I61" s="4"/>
      <c r="J61" s="50"/>
    </row>
    <row r="62" spans="4:10" s="3" customFormat="1" ht="15">
      <c r="D62" s="4"/>
      <c r="E62" s="4"/>
      <c r="F62" s="4"/>
      <c r="G62" s="4"/>
      <c r="H62" s="4"/>
      <c r="I62" s="4"/>
      <c r="J62" s="50"/>
    </row>
    <row r="63" spans="4:10" s="3" customFormat="1" ht="15">
      <c r="D63" s="4"/>
      <c r="E63" s="4"/>
      <c r="F63" s="4"/>
      <c r="G63" s="4"/>
      <c r="H63" s="4"/>
      <c r="I63" s="4"/>
      <c r="J63" s="50"/>
    </row>
    <row r="64" spans="4:10" s="3" customFormat="1" ht="15">
      <c r="D64" s="4"/>
      <c r="E64" s="4"/>
      <c r="F64" s="4"/>
      <c r="G64" s="4"/>
      <c r="H64" s="4"/>
      <c r="I64" s="4"/>
      <c r="J64" s="50"/>
    </row>
    <row r="65" spans="4:10" s="3" customFormat="1" ht="15">
      <c r="D65" s="4"/>
      <c r="E65" s="4"/>
      <c r="F65" s="4"/>
      <c r="G65" s="4"/>
      <c r="H65" s="4"/>
      <c r="I65" s="4"/>
      <c r="J65" s="50"/>
    </row>
    <row r="66" spans="4:10" s="3" customFormat="1" ht="15">
      <c r="D66" s="4"/>
      <c r="E66" s="4"/>
      <c r="F66" s="4"/>
      <c r="G66" s="4"/>
      <c r="H66" s="4"/>
      <c r="I66" s="4"/>
      <c r="J66" s="50"/>
    </row>
    <row r="67" spans="4:10" s="3" customFormat="1" ht="15">
      <c r="D67" s="4"/>
      <c r="E67" s="4"/>
      <c r="F67" s="4"/>
      <c r="G67" s="4"/>
      <c r="H67" s="4"/>
      <c r="I67" s="4"/>
      <c r="J67" s="50"/>
    </row>
    <row r="68" spans="4:10" s="3" customFormat="1" ht="15">
      <c r="D68" s="4"/>
      <c r="E68" s="4"/>
      <c r="F68" s="4"/>
      <c r="G68" s="4"/>
      <c r="H68" s="4"/>
      <c r="I68" s="4"/>
      <c r="J68" s="50"/>
    </row>
    <row r="69" spans="4:10" s="3" customFormat="1" ht="15">
      <c r="D69" s="4"/>
      <c r="E69" s="4"/>
      <c r="F69" s="4"/>
      <c r="G69" s="4"/>
      <c r="H69" s="4"/>
      <c r="I69" s="4"/>
      <c r="J69" s="50"/>
    </row>
    <row r="70" spans="4:10" s="3" customFormat="1" ht="15">
      <c r="D70" s="4"/>
      <c r="E70" s="4"/>
      <c r="F70" s="4"/>
      <c r="G70" s="4"/>
      <c r="H70" s="4"/>
      <c r="I70" s="4"/>
      <c r="J70" s="50"/>
    </row>
    <row r="71" spans="4:10" s="3" customFormat="1" ht="15">
      <c r="D71" s="5"/>
      <c r="E71" s="5"/>
      <c r="F71" s="5"/>
      <c r="G71" s="5"/>
      <c r="H71" s="5"/>
      <c r="I71" s="5"/>
      <c r="J71" s="54"/>
    </row>
    <row r="72" spans="4:10" s="3" customFormat="1" ht="15">
      <c r="D72" s="5"/>
      <c r="E72" s="5"/>
      <c r="F72" s="5"/>
      <c r="G72" s="5"/>
      <c r="H72" s="5"/>
      <c r="I72" s="5"/>
      <c r="J72" s="54"/>
    </row>
    <row r="73" spans="4:10" s="3" customFormat="1" ht="15">
      <c r="D73" s="5"/>
      <c r="E73" s="5"/>
      <c r="F73" s="5"/>
      <c r="G73" s="5"/>
      <c r="H73" s="5"/>
      <c r="I73" s="5"/>
      <c r="J73" s="54"/>
    </row>
    <row r="74" spans="4:10" s="3" customFormat="1" ht="15">
      <c r="D74" s="5"/>
      <c r="E74" s="5"/>
      <c r="F74" s="5"/>
      <c r="G74" s="5"/>
      <c r="H74" s="5"/>
      <c r="I74" s="5"/>
      <c r="J74" s="54"/>
    </row>
    <row r="75" spans="4:10" s="3" customFormat="1" ht="15">
      <c r="D75" s="5"/>
      <c r="E75" s="5"/>
      <c r="F75" s="5"/>
      <c r="G75" s="5"/>
      <c r="H75" s="5"/>
      <c r="I75" s="5"/>
      <c r="J75" s="54"/>
    </row>
    <row r="76" spans="4:10" s="3" customFormat="1" ht="15">
      <c r="D76" s="5"/>
      <c r="E76" s="5"/>
      <c r="F76" s="5"/>
      <c r="G76" s="5"/>
      <c r="H76" s="5"/>
      <c r="I76" s="5"/>
      <c r="J76" s="54"/>
    </row>
    <row r="77" spans="4:10" s="3" customFormat="1" ht="15">
      <c r="D77" s="5"/>
      <c r="E77" s="5"/>
      <c r="F77" s="5"/>
      <c r="G77" s="5"/>
      <c r="H77" s="5"/>
      <c r="I77" s="5"/>
      <c r="J77" s="54"/>
    </row>
    <row r="78" spans="4:10" s="3" customFormat="1" ht="15">
      <c r="D78" s="5"/>
      <c r="E78" s="5"/>
      <c r="F78" s="5"/>
      <c r="G78" s="5"/>
      <c r="H78" s="5"/>
      <c r="I78" s="5"/>
      <c r="J78" s="54"/>
    </row>
    <row r="79" spans="4:10" s="3" customFormat="1" ht="15">
      <c r="D79" s="5"/>
      <c r="E79" s="5"/>
      <c r="F79" s="5"/>
      <c r="G79" s="5"/>
      <c r="H79" s="5"/>
      <c r="I79" s="5"/>
      <c r="J79" s="54"/>
    </row>
    <row r="80" spans="4:10" s="3" customFormat="1" ht="15">
      <c r="D80" s="5"/>
      <c r="E80" s="5"/>
      <c r="F80" s="5"/>
      <c r="G80" s="5"/>
      <c r="H80" s="5"/>
      <c r="I80" s="5"/>
      <c r="J80" s="54"/>
    </row>
    <row r="81" spans="4:10" s="3" customFormat="1" ht="15">
      <c r="D81" s="5"/>
      <c r="E81" s="5"/>
      <c r="F81" s="5"/>
      <c r="G81" s="5"/>
      <c r="H81" s="5"/>
      <c r="I81" s="5"/>
      <c r="J81" s="54"/>
    </row>
    <row r="82" spans="4:10" s="3" customFormat="1" ht="15">
      <c r="D82" s="5"/>
      <c r="E82" s="5"/>
      <c r="F82" s="5"/>
      <c r="G82" s="5"/>
      <c r="H82" s="5"/>
      <c r="I82" s="5"/>
      <c r="J82" s="54"/>
    </row>
    <row r="83" spans="4:10" s="3" customFormat="1" ht="15">
      <c r="D83" s="5"/>
      <c r="E83" s="5"/>
      <c r="F83" s="5"/>
      <c r="G83" s="5"/>
      <c r="H83" s="5"/>
      <c r="I83" s="5"/>
      <c r="J83" s="54"/>
    </row>
    <row r="84" spans="4:10" s="3" customFormat="1" ht="15">
      <c r="D84" s="5"/>
      <c r="E84" s="5"/>
      <c r="F84" s="5"/>
      <c r="G84" s="5"/>
      <c r="H84" s="5"/>
      <c r="I84" s="5"/>
      <c r="J84" s="54"/>
    </row>
    <row r="85" spans="4:10" s="3" customFormat="1" ht="15">
      <c r="D85" s="5"/>
      <c r="E85" s="5"/>
      <c r="F85" s="5"/>
      <c r="G85" s="5"/>
      <c r="H85" s="5"/>
      <c r="I85" s="5"/>
      <c r="J85" s="54"/>
    </row>
    <row r="86" spans="4:10" s="3" customFormat="1" ht="15">
      <c r="D86" s="5"/>
      <c r="E86" s="5"/>
      <c r="F86" s="5"/>
      <c r="G86" s="5"/>
      <c r="H86" s="5"/>
      <c r="I86" s="5"/>
      <c r="J86" s="54"/>
    </row>
    <row r="87" spans="4:10" s="3" customFormat="1" ht="15">
      <c r="D87" s="5"/>
      <c r="E87" s="5"/>
      <c r="F87" s="5"/>
      <c r="G87" s="5"/>
      <c r="H87" s="5"/>
      <c r="I87" s="5"/>
      <c r="J87" s="54"/>
    </row>
    <row r="88" spans="4:10" s="3" customFormat="1" ht="15">
      <c r="D88" s="5"/>
      <c r="E88" s="5"/>
      <c r="F88" s="5"/>
      <c r="G88" s="5"/>
      <c r="H88" s="5"/>
      <c r="I88" s="5"/>
      <c r="J88" s="54"/>
    </row>
    <row r="89" spans="4:10" s="3" customFormat="1" ht="15">
      <c r="D89" s="5"/>
      <c r="E89" s="5"/>
      <c r="F89" s="5"/>
      <c r="G89" s="5"/>
      <c r="H89" s="5"/>
      <c r="I89" s="5"/>
      <c r="J89" s="54"/>
    </row>
    <row r="90" spans="4:10" s="3" customFormat="1" ht="15">
      <c r="D90" s="5"/>
      <c r="E90" s="5"/>
      <c r="F90" s="5"/>
      <c r="G90" s="5"/>
      <c r="H90" s="5"/>
      <c r="I90" s="5"/>
      <c r="J90" s="54"/>
    </row>
    <row r="91" spans="4:10" s="3" customFormat="1" ht="15">
      <c r="D91" s="5"/>
      <c r="E91" s="5"/>
      <c r="F91" s="5"/>
      <c r="G91" s="5"/>
      <c r="H91" s="5"/>
      <c r="I91" s="5"/>
      <c r="J91" s="54"/>
    </row>
    <row r="92" spans="4:10" s="3" customFormat="1" ht="15">
      <c r="D92" s="5"/>
      <c r="E92" s="5"/>
      <c r="F92" s="5"/>
      <c r="G92" s="5"/>
      <c r="H92" s="5"/>
      <c r="I92" s="5"/>
      <c r="J92" s="54"/>
    </row>
    <row r="93" spans="4:10" s="3" customFormat="1" ht="15">
      <c r="D93" s="5"/>
      <c r="E93" s="5"/>
      <c r="F93" s="5"/>
      <c r="G93" s="5"/>
      <c r="H93" s="5"/>
      <c r="I93" s="5"/>
      <c r="J93" s="54"/>
    </row>
    <row r="94" spans="4:10" s="3" customFormat="1" ht="15">
      <c r="D94" s="5"/>
      <c r="E94" s="5"/>
      <c r="F94" s="5"/>
      <c r="G94" s="5"/>
      <c r="H94" s="5"/>
      <c r="I94" s="5"/>
      <c r="J94" s="54"/>
    </row>
    <row r="95" spans="4:10" s="3" customFormat="1" ht="15">
      <c r="D95" s="5"/>
      <c r="E95" s="5"/>
      <c r="F95" s="5"/>
      <c r="G95" s="5"/>
      <c r="H95" s="5"/>
      <c r="I95" s="5"/>
      <c r="J95" s="54"/>
    </row>
    <row r="96" spans="4:10" s="3" customFormat="1" ht="15">
      <c r="D96" s="5"/>
      <c r="E96" s="5"/>
      <c r="F96" s="5"/>
      <c r="G96" s="5"/>
      <c r="H96" s="5"/>
      <c r="I96" s="5"/>
      <c r="J96" s="54"/>
    </row>
    <row r="97" spans="4:10" s="3" customFormat="1" ht="15">
      <c r="D97" s="5"/>
      <c r="E97" s="5"/>
      <c r="F97" s="5"/>
      <c r="G97" s="5"/>
      <c r="H97" s="5"/>
      <c r="I97" s="5"/>
      <c r="J97" s="54"/>
    </row>
  </sheetData>
  <sheetProtection/>
  <mergeCells count="17">
    <mergeCell ref="P2:P4"/>
    <mergeCell ref="N2:N4"/>
    <mergeCell ref="D2:H2"/>
    <mergeCell ref="B2:B4"/>
    <mergeCell ref="C2:C4"/>
    <mergeCell ref="B59:F59"/>
    <mergeCell ref="O2:O4"/>
    <mergeCell ref="A1:O1"/>
    <mergeCell ref="F3:H3"/>
    <mergeCell ref="D3:D4"/>
    <mergeCell ref="E3:E4"/>
    <mergeCell ref="A2:A4"/>
    <mergeCell ref="K2:K4"/>
    <mergeCell ref="L2:L4"/>
    <mergeCell ref="M2:M4"/>
    <mergeCell ref="I2:I4"/>
    <mergeCell ref="J2:J4"/>
  </mergeCells>
  <printOptions horizontalCentered="1"/>
  <pageMargins left="0.7480314960629921" right="0.7480314960629921" top="0.984251968503937" bottom="0.984251968503937" header="0.5118110236220472" footer="0.5118110236220472"/>
  <pageSetup fitToHeight="0" fitToWidth="0" horizontalDpi="300" verticalDpi="300" orientation="landscape" paperSize="8" scale="78" r:id="rId1"/>
  <headerFooter alignWithMargins="0">
    <oddFooter>&amp;C第 &amp;P 页，共 &amp;N 页</oddFooter>
  </headerFooter>
  <ignoredErrors>
    <ignoredError sqref="I19"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王庆</cp:lastModifiedBy>
  <cp:lastPrinted>2019-12-24T00:58:45Z</cp:lastPrinted>
  <dcterms:modified xsi:type="dcterms:W3CDTF">2019-12-24T00:58:53Z</dcterms:modified>
  <cp:category/>
  <cp:version/>
  <cp:contentType/>
  <cp:contentStatus/>
</cp:coreProperties>
</file>