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'10'!$A$1:$L$22</definedName>
    <definedName name="_xlnm.Print_Area" localSheetId="3">'3'!$A$1:$H$35</definedName>
    <definedName name="_xlnm.Print_Area" localSheetId="4">'4'!$A$1:$D$32</definedName>
  </definedNames>
  <calcPr fullCalcOnLoad="1" refMode="R1C1"/>
</workbook>
</file>

<file path=xl/sharedStrings.xml><?xml version="1.0" encoding="utf-8"?>
<sst xmlns="http://schemas.openxmlformats.org/spreadsheetml/2006/main" count="355" uniqueCount="260">
  <si>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</si>
  <si>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</si>
  <si>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</si>
  <si>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</si>
  <si>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</si>
  <si>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</si>
  <si>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</si>
  <si>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</si>
  <si>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</si>
  <si>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</si>
  <si>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</si>
  <si>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</si>
  <si>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</si>
  <si>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</si>
  <si>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</si>
  <si>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</si>
  <si>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</si>
  <si>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</si>
  <si>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</si>
  <si>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</si>
  <si>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</si>
  <si>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</si>
  <si>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</si>
  <si>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</si>
  <si>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</si>
  <si>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</si>
  <si>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</si>
  <si>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</si>
  <si>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</si>
  <si>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</si>
  <si>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</si>
  <si>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</si>
  <si>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</si>
  <si>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</si>
  <si>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</si>
  <si>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</si>
  <si>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</si>
  <si>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</si>
  <si>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</si>
  <si>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</si>
  <si>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</si>
  <si>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</si>
  <si>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</si>
  <si>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</si>
  <si>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</si>
  <si>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</si>
  <si>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</si>
  <si>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</si>
  <si>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</si>
  <si>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</si>
  <si>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</si>
  <si>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</si>
  <si>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</si>
  <si>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</si>
  <si>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</si>
  <si>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</si>
  <si>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</si>
  <si>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</si>
  <si>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</si>
  <si>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</si>
  <si>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</si>
  <si>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</si>
  <si>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</si>
  <si>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</si>
  <si>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</si>
  <si>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</si>
  <si>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</si>
  <si>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</si>
  <si>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</si>
  <si>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</si>
  <si>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</si>
  <si>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</si>
  <si>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</si>
  <si>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</si>
  <si>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</si>
  <si>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</si>
  <si>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</si>
  <si>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</si>
  <si>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</si>
  <si>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</si>
  <si>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</si>
  <si>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</si>
  <si>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</si>
  <si>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</si>
  <si>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</si>
  <si>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</si>
  <si>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</si>
  <si>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</si>
  <si>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</si>
  <si>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</si>
  <si>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</si>
  <si>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</si>
  <si>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</si>
  <si>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</si>
  <si>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</si>
  <si>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</si>
  <si>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</si>
  <si>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</si>
  <si>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</si>
  <si>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</si>
  <si>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</si>
  <si>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</si>
  <si>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</si>
  <si>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</si>
  <si>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</si>
  <si>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</si>
  <si>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</si>
  <si>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</si>
  <si>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</si>
  <si>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</si>
  <si>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</si>
  <si>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</si>
  <si>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</si>
  <si>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</si>
  <si>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</si>
  <si>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</si>
  <si>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</si>
  <si>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</si>
  <si>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</si>
  <si>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</si>
  <si>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</si>
  <si>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</si>
  <si>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</si>
  <si>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</si>
  <si>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</si>
  <si>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</si>
  <si>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</si>
  <si>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</si>
  <si>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</si>
  <si>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</si>
  <si>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</si>
  <si>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</si>
  <si>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</si>
  <si>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</si>
  <si>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</si>
  <si>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</si>
  <si>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</si>
  <si>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</si>
  <si>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</si>
  <si>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</si>
  <si>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</si>
  <si>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</si>
  <si>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</si>
  <si>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</si>
  <si>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</si>
  <si>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</si>
  <si>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</si>
  <si>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天津市人民代表大会常务委员会办公厅</t>
  </si>
  <si>
    <t xml:space="preserve">  天津市人民代表大会常务委员会办公厅</t>
  </si>
  <si>
    <t xml:space="preserve">  天津市人大代表进修学校</t>
  </si>
  <si>
    <t xml:space="preserve">  天津市人大立法研究所</t>
  </si>
  <si>
    <t xml:space="preserve">  天津市人大常委会机关综合服务中心</t>
  </si>
  <si>
    <t>一般公共服务支出</t>
  </si>
  <si>
    <t>教育支出</t>
  </si>
  <si>
    <t>社会保障和就业支出</t>
  </si>
  <si>
    <t>卫生健康支出</t>
  </si>
  <si>
    <t>债务付息支出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</si>
  <si>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人大事务</t>
    </r>
  </si>
  <si>
    <r>
      <t xml:space="preserve">    </t>
    </r>
    <r>
      <rPr>
        <sz val="12"/>
        <rFont val="宋体"/>
        <family val="0"/>
      </rPr>
      <t>行政运行</t>
    </r>
  </si>
  <si>
    <r>
      <t xml:space="preserve">    </t>
    </r>
    <r>
      <rPr>
        <sz val="12"/>
        <rFont val="宋体"/>
        <family val="0"/>
      </rPr>
      <t>一般行政管理事务</t>
    </r>
  </si>
  <si>
    <r>
      <t xml:space="preserve">    </t>
    </r>
    <r>
      <rPr>
        <sz val="12"/>
        <rFont val="宋体"/>
        <family val="0"/>
      </rPr>
      <t>机关服务</t>
    </r>
  </si>
  <si>
    <r>
      <t xml:space="preserve">    </t>
    </r>
    <r>
      <rPr>
        <sz val="12"/>
        <rFont val="宋体"/>
        <family val="0"/>
      </rPr>
      <t>人大会议</t>
    </r>
  </si>
  <si>
    <r>
      <t xml:space="preserve">    </t>
    </r>
    <r>
      <rPr>
        <sz val="12"/>
        <rFont val="宋体"/>
        <family val="0"/>
      </rPr>
      <t>人大立法</t>
    </r>
  </si>
  <si>
    <r>
      <t xml:space="preserve">    </t>
    </r>
    <r>
      <rPr>
        <sz val="12"/>
        <rFont val="宋体"/>
        <family val="0"/>
      </rPr>
      <t>人大代表履职能力提升</t>
    </r>
  </si>
  <si>
    <r>
      <t xml:space="preserve">    </t>
    </r>
    <r>
      <rPr>
        <sz val="12"/>
        <rFont val="宋体"/>
        <family val="0"/>
      </rPr>
      <t>代表工作</t>
    </r>
  </si>
  <si>
    <r>
      <t xml:space="preserve">    </t>
    </r>
    <r>
      <rPr>
        <sz val="12"/>
        <rFont val="宋体"/>
        <family val="0"/>
      </rPr>
      <t>事业运行</t>
    </r>
  </si>
  <si>
    <r>
      <t xml:space="preserve">    </t>
    </r>
    <r>
      <rPr>
        <sz val="12"/>
        <rFont val="宋体"/>
        <family val="0"/>
      </rPr>
      <t>其他人大事务支出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</si>
  <si>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教育管理事务</t>
    </r>
  </si>
  <si>
    <t>社会保障和就业支出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</si>
  <si>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行政事业单位养老支出</t>
    </r>
  </si>
  <si>
    <r>
      <t xml:space="preserve">    </t>
    </r>
    <r>
      <rPr>
        <sz val="12"/>
        <rFont val="宋体"/>
        <family val="0"/>
      </rPr>
      <t>机关事业单位基本养老保险缴费支出</t>
    </r>
  </si>
  <si>
    <r>
      <t xml:space="preserve">    </t>
    </r>
    <r>
      <rPr>
        <sz val="12"/>
        <rFont val="宋体"/>
        <family val="0"/>
      </rPr>
      <t>机关事业单位职业年金缴费支出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</si>
  <si>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行政事业单位医疗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</si>
  <si>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行政单位医疗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</si>
  <si>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事业单位医疗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</si>
  <si>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公务员医疗补助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</si>
  <si>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其他行政事业单位医疗支出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</si>
  <si>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地方政府一般债务付息支出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</si>
  <si>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地方政府一般债券付息支出</t>
    </r>
  </si>
  <si>
    <r>
      <t xml:space="preserve">    </t>
    </r>
    <r>
      <rPr>
        <sz val="12"/>
        <rFont val="宋体"/>
        <family val="0"/>
      </rPr>
      <t>其他教育管理事务支出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</si>
  <si>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行政运行</t>
    </r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</si>
  <si>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</si>
  <si>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</si>
  <si>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</si>
  <si>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</si>
  <si>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人大代表履职能力提升</t>
  </si>
  <si>
    <t xml:space="preserve">    代表工作</t>
  </si>
  <si>
    <t xml:space="preserve">    事业运行</t>
  </si>
  <si>
    <t xml:space="preserve">    其他教育管理事务支出</t>
  </si>
  <si>
    <t xml:space="preserve">    机关事业单位基本养老保险缴费支出</t>
  </si>
  <si>
    <t xml:space="preserve">    机关事业单位职业年金缴费支出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</si>
  <si>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行政事业单位医疗</t>
    </r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</si>
  <si>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</si>
  <si>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</si>
  <si>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</si>
  <si>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</si>
  <si>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地方政府一般债券付息支出</t>
  </si>
  <si>
    <t>商品和服务支出</t>
  </si>
  <si>
    <t>对个人和家庭的补助</t>
  </si>
  <si>
    <t>资本性支出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</si>
  <si>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</si>
  <si>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</si>
  <si>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</si>
  <si>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</si>
  <si>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</si>
  <si>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</si>
  <si>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</si>
  <si>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</si>
  <si>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</si>
  <si>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</si>
  <si>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</si>
  <si>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</si>
  <si>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</si>
  <si>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</si>
  <si>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</si>
  <si>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</si>
  <si>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</si>
  <si>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</si>
  <si>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</si>
  <si>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</si>
  <si>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</si>
  <si>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</si>
  <si>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</si>
  <si>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</si>
  <si>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</si>
  <si>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</si>
  <si>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</si>
  <si>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</si>
  <si>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</si>
  <si>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</si>
  <si>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</si>
  <si>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</si>
  <si>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</si>
  <si>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</si>
  <si>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</si>
  <si>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</si>
  <si>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医疗费补助</t>
  </si>
  <si>
    <t xml:space="preserve">  其他对个人和家庭的补助</t>
  </si>
  <si>
    <t xml:space="preserve">  办公设备购置</t>
  </si>
  <si>
    <t>其他运转类</t>
  </si>
  <si>
    <t>特定目标类</t>
  </si>
  <si>
    <t>市人大常委会机关网络安全服务项目</t>
  </si>
  <si>
    <t>信息化运维经费</t>
  </si>
  <si>
    <t>市人代会文件印刷费</t>
  </si>
  <si>
    <t>常委会议事厅坐席和表决系统改造项目</t>
  </si>
  <si>
    <t>市人大常委会机关维修维护项目经费</t>
  </si>
  <si>
    <t>市人大常委会机关武警执勤部队保障经费</t>
  </si>
  <si>
    <t>信息化设备购置经费</t>
  </si>
  <si>
    <t>市人大常委会机关履职保障经费</t>
  </si>
  <si>
    <t>天津市人大常委会电子阅文系统建设项目-2024债券利息</t>
  </si>
  <si>
    <t>《天津人大》年度办刊经费</t>
  </si>
  <si>
    <t>人大代表履职能力提升经费</t>
  </si>
  <si>
    <t>代表工作经费</t>
  </si>
  <si>
    <t>专委会重点工作经费</t>
  </si>
  <si>
    <t>办公厅等部门重点工作经费</t>
  </si>
  <si>
    <t>人大会议经费</t>
  </si>
  <si>
    <t>天津市人民代表大会常务委员会办公厅</t>
  </si>
  <si>
    <t>代表进修学校履职保障经费</t>
  </si>
  <si>
    <t>天津市人大代表进修学校</t>
  </si>
  <si>
    <r>
      <t xml:space="preserve">单位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资金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</si>
</sst>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 "/>
    <numFmt numFmtId="196" formatCode="0.00_ "/>
    <numFmt numFmtId="197" formatCode="0.00_);[Red]\(0.00\)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0" fontId="7" fillId="0" borderId="8" xfId="0" applyFont="1" applyFill="1" applyBorder="1" applyAlignment="1">
      <alignment vertical="center"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2" fillId="0" borderId="18" xfId="0" applyNumberFormat="1" applyFont="1" applyFill="1" applyBorder="1" applyAlignment="1" applyProtection="1">
      <alignment horizontal="right" vertical="center" wrapText="1"/>
      <protection/>
    </xf>
    <xf numFmtId="196" fontId="0" fillId="0" borderId="8" xfId="469" applyNumberFormat="1" applyBorder="1">
      <alignment/>
      <protection/>
    </xf>
    <xf numFmtId="0" fontId="0" fillId="0" borderId="8" xfId="0" applyNumberFormat="1" applyFont="1" applyFill="1" applyBorder="1" applyAlignment="1">
      <alignment horizontal="left" vertical="center" wrapText="1"/>
    </xf>
    <xf numFmtId="189" fontId="0" fillId="0" borderId="8" xfId="0" applyNumberFormat="1" applyFont="1" applyFill="1" applyBorder="1" applyAlignment="1" applyProtection="1">
      <alignment horizontal="left" vertical="center" wrapText="1"/>
      <protection/>
    </xf>
    <xf numFmtId="190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>
      <alignment horizontal="left" vertical="center"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469" applyFont="1" applyBorder="1" applyAlignment="1">
      <alignment vertical="center"/>
      <protection/>
    </xf>
    <xf numFmtId="0" fontId="2" fillId="0" borderId="8" xfId="469" applyFont="1" applyBorder="1" applyAlignment="1">
      <alignment vertical="center" wrapText="1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D13" sqref="D13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133</v>
      </c>
      <c r="B1" s="12"/>
    </row>
    <row r="2" spans="1:5" s="8" customFormat="1" ht="34.5" customHeight="1">
      <c r="A2" s="13" t="s">
        <v>134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95" t="s">
        <v>66</v>
      </c>
      <c r="B4" s="95" t="s">
        <v>67</v>
      </c>
      <c r="C4" s="15" t="s">
        <v>135</v>
      </c>
      <c r="D4" s="15"/>
      <c r="E4" s="1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0" customFormat="1" ht="39.75" customHeight="1">
      <c r="A5" s="109"/>
      <c r="B5" s="109"/>
      <c r="C5" s="14" t="s">
        <v>110</v>
      </c>
      <c r="D5" s="14" t="s">
        <v>69</v>
      </c>
      <c r="E5" s="14" t="s">
        <v>70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16"/>
      <c r="B6" s="16"/>
      <c r="C6" s="84"/>
      <c r="D6" s="83"/>
      <c r="E6" s="83"/>
    </row>
    <row r="7" spans="1:5" ht="64.5" customHeight="1">
      <c r="A7" s="18"/>
      <c r="B7" s="18"/>
      <c r="C7" s="84"/>
      <c r="D7" s="83"/>
      <c r="E7" s="83"/>
    </row>
    <row r="8" spans="1:5" ht="34.5" customHeight="1">
      <c r="A8" s="19"/>
      <c r="B8" s="19"/>
      <c r="C8" s="84"/>
      <c r="D8" s="83"/>
      <c r="E8" s="83"/>
    </row>
    <row r="9" spans="1:5" ht="34.5" customHeight="1">
      <c r="A9" s="20"/>
      <c r="B9" s="20"/>
      <c r="C9" s="84"/>
      <c r="D9" s="83"/>
      <c r="E9" s="83"/>
    </row>
    <row r="10" spans="1:5" ht="34.5" customHeight="1">
      <c r="A10" s="21"/>
      <c r="B10" s="21"/>
      <c r="C10" s="84"/>
      <c r="D10" s="83"/>
      <c r="E10" s="83"/>
    </row>
    <row r="11" spans="1:5" ht="34.5" customHeight="1">
      <c r="A11" s="18"/>
      <c r="B11" s="18"/>
      <c r="C11" s="84"/>
      <c r="D11" s="83"/>
      <c r="E11" s="83"/>
    </row>
    <row r="12" spans="1:5" ht="34.5" customHeight="1">
      <c r="A12" s="19"/>
      <c r="B12" s="19"/>
      <c r="C12" s="84"/>
      <c r="D12" s="83"/>
      <c r="E12" s="83"/>
    </row>
    <row r="13" spans="1:5" ht="34.5" customHeight="1">
      <c r="A13" s="20"/>
      <c r="B13" s="20"/>
      <c r="C13" s="84"/>
      <c r="D13" s="83"/>
      <c r="E13" s="83"/>
    </row>
    <row r="14" spans="1:5" ht="34.5" customHeight="1">
      <c r="A14" s="20"/>
      <c r="B14" s="20"/>
      <c r="C14" s="84"/>
      <c r="D14" s="83"/>
      <c r="E14" s="83"/>
    </row>
    <row r="15" spans="1:5" ht="34.5" customHeight="1">
      <c r="A15" s="20"/>
      <c r="B15" s="20" t="s">
        <v>132</v>
      </c>
      <c r="C15" s="84"/>
      <c r="D15" s="83"/>
      <c r="E15" s="83"/>
    </row>
    <row r="16" spans="1:2" ht="27.75" customHeight="1">
      <c r="A16" s="22" t="s">
        <v>75</v>
      </c>
      <c r="B16" s="2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85" zoomScaleNormal="70" zoomScaleSheetLayoutView="85" zoomScalePageLayoutView="0" workbookViewId="0" topLeftCell="A1">
      <selection activeCell="M7" sqref="M7"/>
    </sheetView>
  </sheetViews>
  <sheetFormatPr defaultColWidth="17" defaultRowHeight="11.25"/>
  <cols>
    <col min="1" max="1" width="15.16015625" style="2" customWidth="1"/>
    <col min="2" max="2" width="38.5" style="2" customWidth="1"/>
    <col min="3" max="3" width="32.66015625" style="2" customWidth="1"/>
    <col min="4" max="7" width="15.33203125" style="2" customWidth="1"/>
    <col min="8" max="8" width="14" style="2" customWidth="1"/>
    <col min="9" max="10" width="15.33203125" style="2" customWidth="1"/>
    <col min="11" max="11" width="12" style="2" customWidth="1"/>
    <col min="12" max="12" width="11.16015625" style="2" customWidth="1"/>
    <col min="13" max="16384" width="17" style="2" customWidth="1"/>
  </cols>
  <sheetData>
    <row r="1" spans="1:12" ht="32.25" customHeight="1">
      <c r="A1" s="3" t="s">
        <v>136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6" t="s">
        <v>137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24" customHeight="1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44.25" customHeight="1">
      <c r="A4" s="111" t="s">
        <v>138</v>
      </c>
      <c r="B4" s="111" t="s">
        <v>139</v>
      </c>
      <c r="C4" s="111" t="s">
        <v>140</v>
      </c>
      <c r="D4" s="111" t="s">
        <v>50</v>
      </c>
      <c r="E4" s="111" t="s">
        <v>141</v>
      </c>
      <c r="F4" s="111"/>
      <c r="G4" s="111"/>
      <c r="H4" s="111" t="s">
        <v>142</v>
      </c>
      <c r="I4" s="111"/>
      <c r="J4" s="111"/>
      <c r="K4" s="112" t="s">
        <v>143</v>
      </c>
      <c r="L4" s="117" t="s">
        <v>259</v>
      </c>
    </row>
    <row r="5" spans="1:12" s="1" customFormat="1" ht="44.25" customHeight="1">
      <c r="A5" s="111"/>
      <c r="B5" s="111"/>
      <c r="C5" s="111"/>
      <c r="D5" s="111"/>
      <c r="E5" s="7" t="s">
        <v>144</v>
      </c>
      <c r="F5" s="7" t="s">
        <v>145</v>
      </c>
      <c r="G5" s="7" t="s">
        <v>146</v>
      </c>
      <c r="H5" s="7" t="s">
        <v>144</v>
      </c>
      <c r="I5" s="7" t="s">
        <v>145</v>
      </c>
      <c r="J5" s="7" t="s">
        <v>146</v>
      </c>
      <c r="K5" s="112"/>
      <c r="L5" s="112"/>
    </row>
    <row r="6" spans="1:12" ht="34.5" customHeight="1">
      <c r="A6" s="115" t="s">
        <v>239</v>
      </c>
      <c r="B6" s="116" t="s">
        <v>241</v>
      </c>
      <c r="C6" s="116" t="s">
        <v>256</v>
      </c>
      <c r="D6" s="83">
        <f>E6</f>
        <v>10</v>
      </c>
      <c r="E6" s="83">
        <v>10</v>
      </c>
      <c r="F6" s="85"/>
      <c r="G6" s="85"/>
      <c r="H6" s="85"/>
      <c r="I6" s="85"/>
      <c r="J6" s="85"/>
      <c r="K6" s="85"/>
      <c r="L6" s="85"/>
    </row>
    <row r="7" spans="1:12" ht="34.5" customHeight="1">
      <c r="A7" s="115" t="s">
        <v>239</v>
      </c>
      <c r="B7" s="116" t="s">
        <v>242</v>
      </c>
      <c r="C7" s="116" t="s">
        <v>256</v>
      </c>
      <c r="D7" s="83">
        <f aca="true" t="shared" si="0" ref="D7:D21">E7</f>
        <v>161</v>
      </c>
      <c r="E7" s="83">
        <v>161</v>
      </c>
      <c r="F7" s="85"/>
      <c r="G7" s="85"/>
      <c r="H7" s="85"/>
      <c r="I7" s="85"/>
      <c r="J7" s="85"/>
      <c r="K7" s="85"/>
      <c r="L7" s="85"/>
    </row>
    <row r="8" spans="1:12" ht="34.5" customHeight="1">
      <c r="A8" s="115" t="s">
        <v>240</v>
      </c>
      <c r="B8" s="116" t="s">
        <v>243</v>
      </c>
      <c r="C8" s="116" t="s">
        <v>256</v>
      </c>
      <c r="D8" s="83">
        <f t="shared" si="0"/>
        <v>50</v>
      </c>
      <c r="E8" s="83">
        <v>50</v>
      </c>
      <c r="F8" s="85"/>
      <c r="G8" s="85"/>
      <c r="H8" s="85"/>
      <c r="I8" s="85"/>
      <c r="J8" s="85"/>
      <c r="K8" s="85"/>
      <c r="L8" s="85"/>
    </row>
    <row r="9" spans="1:12" ht="34.5" customHeight="1">
      <c r="A9" s="115" t="s">
        <v>240</v>
      </c>
      <c r="B9" s="116" t="s">
        <v>244</v>
      </c>
      <c r="C9" s="116" t="s">
        <v>256</v>
      </c>
      <c r="D9" s="83">
        <f t="shared" si="0"/>
        <v>14</v>
      </c>
      <c r="E9" s="83">
        <v>14</v>
      </c>
      <c r="F9" s="85"/>
      <c r="G9" s="85"/>
      <c r="H9" s="85"/>
      <c r="I9" s="85"/>
      <c r="J9" s="85"/>
      <c r="K9" s="85"/>
      <c r="L9" s="85"/>
    </row>
    <row r="10" spans="1:12" ht="34.5" customHeight="1">
      <c r="A10" s="115" t="s">
        <v>240</v>
      </c>
      <c r="B10" s="116" t="s">
        <v>245</v>
      </c>
      <c r="C10" s="116" t="s">
        <v>256</v>
      </c>
      <c r="D10" s="83">
        <f t="shared" si="0"/>
        <v>40</v>
      </c>
      <c r="E10" s="83">
        <v>40</v>
      </c>
      <c r="F10" s="85"/>
      <c r="G10" s="85"/>
      <c r="H10" s="85"/>
      <c r="I10" s="85"/>
      <c r="J10" s="85"/>
      <c r="K10" s="85"/>
      <c r="L10" s="85"/>
    </row>
    <row r="11" spans="1:12" ht="34.5" customHeight="1">
      <c r="A11" s="115" t="s">
        <v>240</v>
      </c>
      <c r="B11" s="116" t="s">
        <v>246</v>
      </c>
      <c r="C11" s="116" t="s">
        <v>256</v>
      </c>
      <c r="D11" s="83">
        <f t="shared" si="0"/>
        <v>307.7</v>
      </c>
      <c r="E11" s="83">
        <v>307.7</v>
      </c>
      <c r="F11" s="85"/>
      <c r="G11" s="85"/>
      <c r="H11" s="85"/>
      <c r="I11" s="85"/>
      <c r="J11" s="85"/>
      <c r="K11" s="85"/>
      <c r="L11" s="85"/>
    </row>
    <row r="12" spans="1:12" ht="34.5" customHeight="1">
      <c r="A12" s="115" t="s">
        <v>240</v>
      </c>
      <c r="B12" s="116" t="s">
        <v>247</v>
      </c>
      <c r="C12" s="116" t="s">
        <v>256</v>
      </c>
      <c r="D12" s="83">
        <f t="shared" si="0"/>
        <v>70</v>
      </c>
      <c r="E12" s="83">
        <v>70</v>
      </c>
      <c r="F12" s="85"/>
      <c r="G12" s="85"/>
      <c r="H12" s="85"/>
      <c r="I12" s="85"/>
      <c r="J12" s="85"/>
      <c r="K12" s="85"/>
      <c r="L12" s="85"/>
    </row>
    <row r="13" spans="1:12" ht="34.5" customHeight="1">
      <c r="A13" s="115" t="s">
        <v>240</v>
      </c>
      <c r="B13" s="116" t="s">
        <v>248</v>
      </c>
      <c r="C13" s="116" t="s">
        <v>256</v>
      </c>
      <c r="D13" s="83">
        <f t="shared" si="0"/>
        <v>410</v>
      </c>
      <c r="E13" s="83">
        <v>410</v>
      </c>
      <c r="F13" s="85"/>
      <c r="G13" s="85"/>
      <c r="H13" s="85"/>
      <c r="I13" s="85"/>
      <c r="J13" s="85"/>
      <c r="K13" s="85"/>
      <c r="L13" s="85"/>
    </row>
    <row r="14" spans="1:12" ht="34.5" customHeight="1">
      <c r="A14" s="115" t="s">
        <v>240</v>
      </c>
      <c r="B14" s="116" t="s">
        <v>249</v>
      </c>
      <c r="C14" s="116" t="s">
        <v>256</v>
      </c>
      <c r="D14" s="83">
        <f t="shared" si="0"/>
        <v>0.84</v>
      </c>
      <c r="E14" s="83">
        <v>0.84</v>
      </c>
      <c r="F14" s="85"/>
      <c r="G14" s="85"/>
      <c r="H14" s="85"/>
      <c r="I14" s="85"/>
      <c r="J14" s="85"/>
      <c r="K14" s="85"/>
      <c r="L14" s="85"/>
    </row>
    <row r="15" spans="1:12" ht="34.5" customHeight="1">
      <c r="A15" s="115" t="s">
        <v>240</v>
      </c>
      <c r="B15" s="116" t="s">
        <v>250</v>
      </c>
      <c r="C15" s="116" t="s">
        <v>256</v>
      </c>
      <c r="D15" s="83">
        <f t="shared" si="0"/>
        <v>35</v>
      </c>
      <c r="E15" s="83">
        <v>35</v>
      </c>
      <c r="F15" s="85"/>
      <c r="G15" s="85"/>
      <c r="H15" s="85"/>
      <c r="I15" s="85"/>
      <c r="J15" s="85"/>
      <c r="K15" s="85"/>
      <c r="L15" s="85"/>
    </row>
    <row r="16" spans="1:12" ht="34.5" customHeight="1">
      <c r="A16" s="115" t="s">
        <v>240</v>
      </c>
      <c r="B16" s="116" t="s">
        <v>251</v>
      </c>
      <c r="C16" s="116" t="s">
        <v>256</v>
      </c>
      <c r="D16" s="83">
        <f t="shared" si="0"/>
        <v>100</v>
      </c>
      <c r="E16" s="83">
        <v>100</v>
      </c>
      <c r="F16" s="85"/>
      <c r="G16" s="85"/>
      <c r="H16" s="85"/>
      <c r="I16" s="85"/>
      <c r="J16" s="85"/>
      <c r="K16" s="85"/>
      <c r="L16" s="85"/>
    </row>
    <row r="17" spans="1:12" ht="34.5" customHeight="1">
      <c r="A17" s="115" t="s">
        <v>240</v>
      </c>
      <c r="B17" s="116" t="s">
        <v>252</v>
      </c>
      <c r="C17" s="116" t="s">
        <v>256</v>
      </c>
      <c r="D17" s="83">
        <f t="shared" si="0"/>
        <v>35</v>
      </c>
      <c r="E17" s="83">
        <v>35</v>
      </c>
      <c r="F17" s="85"/>
      <c r="G17" s="85"/>
      <c r="H17" s="85"/>
      <c r="I17" s="85"/>
      <c r="J17" s="85"/>
      <c r="K17" s="85"/>
      <c r="L17" s="85"/>
    </row>
    <row r="18" spans="1:12" ht="34.5" customHeight="1">
      <c r="A18" s="115" t="s">
        <v>240</v>
      </c>
      <c r="B18" s="116" t="s">
        <v>253</v>
      </c>
      <c r="C18" s="116" t="s">
        <v>256</v>
      </c>
      <c r="D18" s="83">
        <f t="shared" si="0"/>
        <v>96</v>
      </c>
      <c r="E18" s="83">
        <v>96</v>
      </c>
      <c r="F18" s="85"/>
      <c r="G18" s="85"/>
      <c r="H18" s="85"/>
      <c r="I18" s="85"/>
      <c r="J18" s="85"/>
      <c r="K18" s="85"/>
      <c r="L18" s="85"/>
    </row>
    <row r="19" spans="1:12" ht="34.5" customHeight="1">
      <c r="A19" s="115" t="s">
        <v>240</v>
      </c>
      <c r="B19" s="116" t="s">
        <v>254</v>
      </c>
      <c r="C19" s="116" t="s">
        <v>256</v>
      </c>
      <c r="D19" s="83">
        <f t="shared" si="0"/>
        <v>362</v>
      </c>
      <c r="E19" s="83">
        <v>362</v>
      </c>
      <c r="F19" s="85"/>
      <c r="G19" s="85"/>
      <c r="H19" s="85"/>
      <c r="I19" s="85"/>
      <c r="J19" s="85"/>
      <c r="K19" s="85"/>
      <c r="L19" s="85"/>
    </row>
    <row r="20" spans="1:12" ht="34.5" customHeight="1">
      <c r="A20" s="115" t="s">
        <v>240</v>
      </c>
      <c r="B20" s="116" t="s">
        <v>255</v>
      </c>
      <c r="C20" s="116" t="s">
        <v>256</v>
      </c>
      <c r="D20" s="83">
        <f t="shared" si="0"/>
        <v>635</v>
      </c>
      <c r="E20" s="83">
        <v>635</v>
      </c>
      <c r="F20" s="85"/>
      <c r="G20" s="85"/>
      <c r="H20" s="85"/>
      <c r="I20" s="85"/>
      <c r="J20" s="85"/>
      <c r="K20" s="85"/>
      <c r="L20" s="85"/>
    </row>
    <row r="21" spans="1:12" ht="34.5" customHeight="1">
      <c r="A21" s="115" t="s">
        <v>240</v>
      </c>
      <c r="B21" s="116" t="s">
        <v>257</v>
      </c>
      <c r="C21" s="116" t="s">
        <v>258</v>
      </c>
      <c r="D21" s="83">
        <f t="shared" si="0"/>
        <v>135</v>
      </c>
      <c r="E21" s="83">
        <v>135</v>
      </c>
      <c r="F21" s="85"/>
      <c r="G21" s="85"/>
      <c r="H21" s="85"/>
      <c r="I21" s="85"/>
      <c r="J21" s="85"/>
      <c r="K21" s="85"/>
      <c r="L21" s="85"/>
    </row>
    <row r="22" spans="1:12" ht="34.5" customHeight="1">
      <c r="A22" s="5" t="s">
        <v>50</v>
      </c>
      <c r="B22" s="5"/>
      <c r="C22" s="6"/>
      <c r="D22" s="83">
        <f>SUM(D6:D21)</f>
        <v>2461.54</v>
      </c>
      <c r="E22" s="83">
        <f>SUM(E6:E21)</f>
        <v>2461.54</v>
      </c>
      <c r="F22" s="85"/>
      <c r="G22" s="85"/>
      <c r="H22" s="85"/>
      <c r="I22" s="85"/>
      <c r="J22" s="85"/>
      <c r="K22" s="85"/>
      <c r="L22" s="85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B6" sqref="B6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6" width="9" style="33" customWidth="1"/>
    <col min="157" max="249" width="9.16015625" style="33" customWidth="1"/>
    <col min="250" max="16384" width="6.66015625" style="33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95" t="s">
        <v>3</v>
      </c>
      <c r="B4" s="95"/>
      <c r="C4" s="95" t="s">
        <v>4</v>
      </c>
      <c r="D4" s="9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</row>
    <row r="5" spans="1:249" ht="36.75" customHeight="1">
      <c r="A5" s="14" t="s">
        <v>5</v>
      </c>
      <c r="B5" s="38" t="s">
        <v>6</v>
      </c>
      <c r="C5" s="14" t="s">
        <v>5</v>
      </c>
      <c r="D5" s="38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</row>
    <row r="6" spans="1:249" ht="30" customHeight="1">
      <c r="A6" s="79" t="s">
        <v>7</v>
      </c>
      <c r="B6" s="83">
        <v>11323.34</v>
      </c>
      <c r="C6" s="40" t="s">
        <v>8</v>
      </c>
      <c r="D6" s="83">
        <v>9558.92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</row>
    <row r="7" spans="1:249" ht="30" customHeight="1">
      <c r="A7" s="79" t="s">
        <v>9</v>
      </c>
      <c r="B7" s="83">
        <v>0</v>
      </c>
      <c r="C7" s="40" t="s">
        <v>10</v>
      </c>
      <c r="D7" s="83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</row>
    <row r="8" spans="1:249" ht="30" customHeight="1">
      <c r="A8" s="79" t="s">
        <v>11</v>
      </c>
      <c r="B8" s="83">
        <v>0</v>
      </c>
      <c r="C8" s="40" t="s">
        <v>12</v>
      </c>
      <c r="D8" s="83">
        <v>1414.5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</row>
    <row r="9" spans="1:249" ht="30" customHeight="1">
      <c r="A9" s="80" t="s">
        <v>13</v>
      </c>
      <c r="B9" s="83">
        <v>0</v>
      </c>
      <c r="C9" s="40" t="s">
        <v>14</v>
      </c>
      <c r="D9" s="8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</row>
    <row r="10" spans="1:249" ht="30" customHeight="1">
      <c r="A10" s="81" t="s">
        <v>15</v>
      </c>
      <c r="B10" s="83">
        <v>390</v>
      </c>
      <c r="C10" s="40" t="s">
        <v>16</v>
      </c>
      <c r="D10" s="8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</row>
    <row r="11" spans="1:249" ht="30" customHeight="1">
      <c r="A11" s="81" t="s">
        <v>17</v>
      </c>
      <c r="B11" s="83">
        <v>0</v>
      </c>
      <c r="C11" s="40" t="s">
        <v>18</v>
      </c>
      <c r="D11" s="83">
        <v>824.9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</row>
    <row r="12" spans="1:249" ht="30" customHeight="1">
      <c r="A12" s="79" t="s">
        <v>19</v>
      </c>
      <c r="B12" s="83">
        <v>0</v>
      </c>
      <c r="C12" s="40" t="s">
        <v>20</v>
      </c>
      <c r="D12" s="83">
        <v>413.6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</row>
    <row r="13" spans="1:249" ht="30" customHeight="1">
      <c r="A13" s="79" t="s">
        <v>21</v>
      </c>
      <c r="B13" s="83">
        <v>0</v>
      </c>
      <c r="C13" s="40" t="s">
        <v>22</v>
      </c>
      <c r="D13" s="8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</row>
    <row r="14" spans="1:249" ht="30" customHeight="1">
      <c r="A14" s="79" t="s">
        <v>23</v>
      </c>
      <c r="B14" s="83">
        <v>43.15</v>
      </c>
      <c r="C14" s="40" t="s">
        <v>24</v>
      </c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</row>
    <row r="15" spans="1:249" ht="30" customHeight="1">
      <c r="A15" s="79"/>
      <c r="B15" s="83"/>
      <c r="C15" s="40" t="s">
        <v>25</v>
      </c>
      <c r="D15" s="8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</row>
    <row r="16" spans="1:249" ht="30" customHeight="1">
      <c r="A16" s="79"/>
      <c r="B16" s="83"/>
      <c r="C16" s="40" t="s">
        <v>26</v>
      </c>
      <c r="D16" s="8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</row>
    <row r="17" spans="1:249" ht="30" customHeight="1">
      <c r="A17" s="79"/>
      <c r="B17" s="83"/>
      <c r="C17" s="40" t="s">
        <v>27</v>
      </c>
      <c r="D17" s="83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</row>
    <row r="18" spans="1:249" ht="30" customHeight="1">
      <c r="A18" s="79"/>
      <c r="B18" s="83"/>
      <c r="C18" s="40" t="s">
        <v>28</v>
      </c>
      <c r="D18" s="8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</row>
    <row r="19" spans="1:249" ht="30" customHeight="1">
      <c r="A19" s="79"/>
      <c r="B19" s="83"/>
      <c r="C19" s="40" t="s">
        <v>29</v>
      </c>
      <c r="D19" s="8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</row>
    <row r="20" spans="1:249" ht="30" customHeight="1">
      <c r="A20" s="79"/>
      <c r="B20" s="83"/>
      <c r="C20" s="40" t="s">
        <v>30</v>
      </c>
      <c r="D20" s="8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</row>
    <row r="21" spans="1:249" ht="30" customHeight="1">
      <c r="A21" s="21"/>
      <c r="B21" s="83"/>
      <c r="C21" s="40" t="s">
        <v>31</v>
      </c>
      <c r="D21" s="8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</row>
    <row r="22" spans="1:249" ht="30" customHeight="1">
      <c r="A22" s="21"/>
      <c r="B22" s="83"/>
      <c r="C22" s="40" t="s">
        <v>32</v>
      </c>
      <c r="D22" s="8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</row>
    <row r="23" spans="1:249" ht="30" customHeight="1">
      <c r="A23" s="21"/>
      <c r="B23" s="83"/>
      <c r="C23" s="40" t="s">
        <v>33</v>
      </c>
      <c r="D23" s="83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</row>
    <row r="24" spans="1:249" ht="30" customHeight="1">
      <c r="A24" s="21"/>
      <c r="B24" s="83"/>
      <c r="C24" s="40" t="s">
        <v>34</v>
      </c>
      <c r="D24" s="83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ht="30.75" customHeight="1">
      <c r="A25" s="21"/>
      <c r="B25" s="83"/>
      <c r="C25" s="40" t="s">
        <v>35</v>
      </c>
      <c r="D25" s="8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ht="30.75" customHeight="1">
      <c r="A26" s="21"/>
      <c r="B26" s="83"/>
      <c r="C26" s="40" t="s">
        <v>36</v>
      </c>
      <c r="D26" s="8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</row>
    <row r="27" spans="1:249" ht="30.75" customHeight="1">
      <c r="A27" s="21"/>
      <c r="B27" s="83"/>
      <c r="C27" s="40" t="s">
        <v>37</v>
      </c>
      <c r="D27" s="83">
        <v>0.84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</row>
    <row r="28" spans="1:249" ht="30.75" customHeight="1">
      <c r="A28" s="21"/>
      <c r="B28" s="83"/>
      <c r="C28" s="40" t="s">
        <v>38</v>
      </c>
      <c r="D28" s="83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pans="1:249" ht="30" customHeight="1">
      <c r="A29" s="36" t="s">
        <v>39</v>
      </c>
      <c r="B29" s="83">
        <f>SUM(B6:B28)</f>
        <v>11756.49</v>
      </c>
      <c r="C29" s="36" t="s">
        <v>40</v>
      </c>
      <c r="D29" s="83">
        <f>SUM(D6:D28)</f>
        <v>12212.76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ht="30" customHeight="1">
      <c r="A30" s="79" t="s">
        <v>41</v>
      </c>
      <c r="B30" s="83">
        <v>647.13</v>
      </c>
      <c r="C30" s="82" t="s">
        <v>42</v>
      </c>
      <c r="D30" s="83">
        <v>190.86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36" t="s">
        <v>43</v>
      </c>
      <c r="B31" s="83">
        <f>SUM(B29:B30)</f>
        <v>12403.619999999999</v>
      </c>
      <c r="C31" s="36" t="s">
        <v>44</v>
      </c>
      <c r="D31" s="83">
        <f>SUM(D29:D30)</f>
        <v>12403.62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</row>
    <row r="32" spans="1:249" ht="27" customHeight="1">
      <c r="A32" s="22" t="s">
        <v>45</v>
      </c>
      <c r="B32" s="43"/>
      <c r="C32" s="44"/>
      <c r="D32" s="4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</row>
    <row r="33" spans="1:249" ht="27.75" customHeight="1">
      <c r="A33" s="46"/>
      <c r="B33" s="47"/>
      <c r="C33" s="46"/>
      <c r="D33" s="4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</row>
    <row r="34" spans="1:249" ht="27.75" customHeight="1">
      <c r="A34" s="48"/>
      <c r="B34" s="49"/>
      <c r="C34" s="49"/>
      <c r="D34" s="49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</row>
    <row r="35" spans="1:249" ht="27.75" customHeight="1">
      <c r="A35" s="49"/>
      <c r="B35" s="49"/>
      <c r="C35" s="49"/>
      <c r="D35" s="4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</row>
    <row r="36" spans="1:249" ht="27.75" customHeight="1">
      <c r="A36" s="49"/>
      <c r="B36" s="49"/>
      <c r="C36" s="49"/>
      <c r="D36" s="4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</row>
    <row r="37" spans="1:249" ht="27.75" customHeight="1">
      <c r="A37" s="49"/>
      <c r="B37" s="49"/>
      <c r="C37" s="49"/>
      <c r="D37" s="4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B9" sqref="B9"/>
    </sheetView>
  </sheetViews>
  <sheetFormatPr defaultColWidth="9.16015625" defaultRowHeight="27.75" customHeight="1"/>
  <cols>
    <col min="1" max="1" width="10.83203125" style="69" customWidth="1"/>
    <col min="2" max="2" width="40.83203125" style="69" customWidth="1"/>
    <col min="3" max="5" width="12.16015625" style="69" bestFit="1" customWidth="1"/>
    <col min="6" max="6" width="8.83203125" style="69" customWidth="1"/>
    <col min="7" max="7" width="12.16015625" style="69" bestFit="1" customWidth="1"/>
    <col min="8" max="11" width="8.83203125" style="69" customWidth="1"/>
    <col min="12" max="13" width="8.83203125" style="46" customWidth="1"/>
    <col min="14" max="19" width="8.83203125" style="69" customWidth="1"/>
    <col min="20" max="251" width="9" style="46" customWidth="1"/>
    <col min="252" max="252" width="9.16015625" style="70" customWidth="1"/>
    <col min="253" max="16384" width="9.16015625" style="70" customWidth="1"/>
  </cols>
  <sheetData>
    <row r="1" spans="1:19" s="56" customFormat="1" ht="27" customHeight="1">
      <c r="A1" s="12" t="s">
        <v>46</v>
      </c>
      <c r="B1" s="12"/>
      <c r="C1" s="12"/>
      <c r="D1" s="12"/>
      <c r="E1" s="75"/>
      <c r="F1" s="75"/>
      <c r="G1" s="75"/>
      <c r="H1" s="75"/>
      <c r="I1" s="75"/>
      <c r="J1" s="75"/>
      <c r="K1" s="75"/>
      <c r="L1" s="75"/>
      <c r="N1" s="75"/>
      <c r="O1" s="75"/>
      <c r="P1" s="75"/>
      <c r="Q1" s="75"/>
      <c r="R1" s="75"/>
      <c r="S1" s="75"/>
    </row>
    <row r="2" spans="1:19" s="50" customFormat="1" ht="40.5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50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9" customFormat="1" ht="21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N4" s="72"/>
      <c r="O4" s="72"/>
      <c r="P4" s="72"/>
      <c r="Q4" s="72"/>
      <c r="R4" s="72"/>
      <c r="S4" s="72" t="s">
        <v>2</v>
      </c>
    </row>
    <row r="5" spans="1:19" s="68" customFormat="1" ht="29.25" customHeight="1">
      <c r="A5" s="98" t="s">
        <v>48</v>
      </c>
      <c r="B5" s="98" t="s">
        <v>49</v>
      </c>
      <c r="C5" s="101" t="s">
        <v>50</v>
      </c>
      <c r="D5" s="97" t="s">
        <v>51</v>
      </c>
      <c r="E5" s="97"/>
      <c r="F5" s="97"/>
      <c r="G5" s="97"/>
      <c r="H5" s="97"/>
      <c r="I5" s="97"/>
      <c r="J5" s="97"/>
      <c r="K5" s="97"/>
      <c r="L5" s="97"/>
      <c r="M5" s="97"/>
      <c r="N5" s="98" t="s">
        <v>41</v>
      </c>
      <c r="O5" s="98"/>
      <c r="P5" s="98"/>
      <c r="Q5" s="98"/>
      <c r="R5" s="98"/>
      <c r="S5" s="98"/>
    </row>
    <row r="6" spans="1:19" s="68" customFormat="1" ht="29.25" customHeight="1">
      <c r="A6" s="98"/>
      <c r="B6" s="98"/>
      <c r="C6" s="102"/>
      <c r="D6" s="73" t="s">
        <v>52</v>
      </c>
      <c r="E6" s="76" t="s">
        <v>53</v>
      </c>
      <c r="F6" s="76" t="s">
        <v>54</v>
      </c>
      <c r="G6" s="76" t="s">
        <v>55</v>
      </c>
      <c r="H6" s="76" t="s">
        <v>56</v>
      </c>
      <c r="I6" s="76" t="s">
        <v>57</v>
      </c>
      <c r="J6" s="76" t="s">
        <v>58</v>
      </c>
      <c r="K6" s="76" t="s">
        <v>59</v>
      </c>
      <c r="L6" s="76" t="s">
        <v>60</v>
      </c>
      <c r="M6" s="76" t="s">
        <v>61</v>
      </c>
      <c r="N6" s="74" t="s">
        <v>52</v>
      </c>
      <c r="O6" s="73" t="s">
        <v>53</v>
      </c>
      <c r="P6" s="73" t="s">
        <v>54</v>
      </c>
      <c r="Q6" s="73" t="s">
        <v>62</v>
      </c>
      <c r="R6" s="77" t="s">
        <v>56</v>
      </c>
      <c r="S6" s="78" t="s">
        <v>63</v>
      </c>
    </row>
    <row r="7" spans="1:251" s="54" customFormat="1" ht="33.75" customHeight="1">
      <c r="A7" s="89">
        <v>101</v>
      </c>
      <c r="B7" s="86" t="s">
        <v>147</v>
      </c>
      <c r="C7" s="91">
        <f>C8+C9+C10+C11</f>
        <v>12403.62</v>
      </c>
      <c r="D7" s="91">
        <f aca="true" t="shared" si="0" ref="D7:S7">D8+D9+D10+D11</f>
        <v>11756.490000000002</v>
      </c>
      <c r="E7" s="91">
        <f t="shared" si="0"/>
        <v>11323.339999999998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390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43.150000000000006</v>
      </c>
      <c r="N7" s="91">
        <f t="shared" si="0"/>
        <v>647.13</v>
      </c>
      <c r="O7" s="91">
        <f t="shared" si="0"/>
        <v>0</v>
      </c>
      <c r="P7" s="91">
        <f t="shared" si="0"/>
        <v>0</v>
      </c>
      <c r="Q7" s="91">
        <f t="shared" si="0"/>
        <v>0</v>
      </c>
      <c r="R7" s="91">
        <f t="shared" si="0"/>
        <v>0</v>
      </c>
      <c r="S7" s="91">
        <f t="shared" si="0"/>
        <v>647.13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51" customFormat="1" ht="33.75" customHeight="1">
      <c r="A8" s="90">
        <v>101101</v>
      </c>
      <c r="B8" s="114" t="s">
        <v>148</v>
      </c>
      <c r="C8" s="91">
        <f>D8+N8</f>
        <v>10318.83</v>
      </c>
      <c r="D8" s="91">
        <f>E8+F8+G8+H8+I8+J8+K8+L8+M8</f>
        <v>10162.84</v>
      </c>
      <c r="E8" s="91">
        <v>10125.14</v>
      </c>
      <c r="F8" s="91"/>
      <c r="G8" s="91"/>
      <c r="H8" s="91"/>
      <c r="I8" s="91">
        <v>0</v>
      </c>
      <c r="J8" s="91"/>
      <c r="K8" s="91"/>
      <c r="L8" s="91"/>
      <c r="M8" s="91">
        <v>37.7</v>
      </c>
      <c r="N8" s="91">
        <f>O8+P8+Q8+R8+S8</f>
        <v>155.99</v>
      </c>
      <c r="O8" s="91"/>
      <c r="P8" s="91"/>
      <c r="Q8" s="91"/>
      <c r="R8" s="91"/>
      <c r="S8" s="91">
        <v>155.99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19" s="54" customFormat="1" ht="33.75" customHeight="1">
      <c r="A9" s="90">
        <v>101201</v>
      </c>
      <c r="B9" s="87" t="s">
        <v>149</v>
      </c>
      <c r="C9" s="91">
        <f>D9+N9</f>
        <v>1774.56</v>
      </c>
      <c r="D9" s="91">
        <f>E9+F9+G9+H9+I9+J9+K9+L9+M9</f>
        <v>1283.7</v>
      </c>
      <c r="E9" s="91">
        <v>888.3</v>
      </c>
      <c r="F9" s="91"/>
      <c r="G9" s="91"/>
      <c r="H9" s="91"/>
      <c r="I9" s="91">
        <v>390</v>
      </c>
      <c r="J9" s="91"/>
      <c r="K9" s="91"/>
      <c r="L9" s="91"/>
      <c r="M9" s="91">
        <v>5.4</v>
      </c>
      <c r="N9" s="91">
        <f>O9+P9+Q9+R9+S9</f>
        <v>490.86</v>
      </c>
      <c r="O9" s="91"/>
      <c r="P9" s="91"/>
      <c r="Q9" s="91"/>
      <c r="R9" s="91"/>
      <c r="S9" s="91">
        <v>490.86</v>
      </c>
    </row>
    <row r="10" spans="1:20" s="54" customFormat="1" ht="33.75" customHeight="1">
      <c r="A10" s="90">
        <v>101203</v>
      </c>
      <c r="B10" s="88" t="s">
        <v>150</v>
      </c>
      <c r="C10" s="91">
        <f>D10+N10</f>
        <v>75.94</v>
      </c>
      <c r="D10" s="91">
        <f>E10+F10+G10+H10+I10+J10+K10+L10+M10</f>
        <v>75.92</v>
      </c>
      <c r="E10" s="91">
        <v>75.9</v>
      </c>
      <c r="F10" s="91"/>
      <c r="G10" s="91"/>
      <c r="H10" s="91"/>
      <c r="I10" s="91">
        <v>0</v>
      </c>
      <c r="J10" s="91"/>
      <c r="K10" s="91"/>
      <c r="L10" s="91"/>
      <c r="M10" s="91">
        <v>0.02</v>
      </c>
      <c r="N10" s="91">
        <f>O10+P10+Q10+R10+S10</f>
        <v>0.02</v>
      </c>
      <c r="O10" s="91"/>
      <c r="P10" s="91"/>
      <c r="Q10" s="91"/>
      <c r="R10" s="91"/>
      <c r="S10" s="91">
        <v>0.02</v>
      </c>
      <c r="T10" s="51"/>
    </row>
    <row r="11" spans="1:20" s="54" customFormat="1" ht="33.75" customHeight="1">
      <c r="A11" s="90">
        <v>101205</v>
      </c>
      <c r="B11" s="88" t="s">
        <v>151</v>
      </c>
      <c r="C11" s="91">
        <f>D11+N11</f>
        <v>234.29</v>
      </c>
      <c r="D11" s="91">
        <f>E11+F11+G11+H11+I11+J11+K11+L11+M11</f>
        <v>234.03</v>
      </c>
      <c r="E11" s="91">
        <v>234</v>
      </c>
      <c r="F11" s="91"/>
      <c r="G11" s="91"/>
      <c r="H11" s="91"/>
      <c r="I11" s="91">
        <v>0</v>
      </c>
      <c r="J11" s="91"/>
      <c r="K11" s="91"/>
      <c r="L11" s="91"/>
      <c r="M11" s="91">
        <v>0.03</v>
      </c>
      <c r="N11" s="91">
        <f>O11+P11+Q11+R11+S11</f>
        <v>0.26</v>
      </c>
      <c r="O11" s="91"/>
      <c r="P11" s="91"/>
      <c r="Q11" s="91"/>
      <c r="R11" s="91"/>
      <c r="S11" s="91">
        <v>0.26</v>
      </c>
      <c r="T11" s="51"/>
    </row>
    <row r="12" spans="1:19" ht="33.75" customHeight="1">
      <c r="A12" s="99" t="s">
        <v>50</v>
      </c>
      <c r="B12" s="100"/>
      <c r="C12" s="91">
        <f>SUM(C8:C11)</f>
        <v>12403.62</v>
      </c>
      <c r="D12" s="91">
        <f aca="true" t="shared" si="1" ref="D12:S12">SUM(D8:D11)</f>
        <v>11756.490000000002</v>
      </c>
      <c r="E12" s="91">
        <f t="shared" si="1"/>
        <v>11323.339999999998</v>
      </c>
      <c r="F12" s="91">
        <f t="shared" si="1"/>
        <v>0</v>
      </c>
      <c r="G12" s="91">
        <f t="shared" si="1"/>
        <v>0</v>
      </c>
      <c r="H12" s="91">
        <f t="shared" si="1"/>
        <v>0</v>
      </c>
      <c r="I12" s="91">
        <f t="shared" si="1"/>
        <v>390</v>
      </c>
      <c r="J12" s="91">
        <f t="shared" si="1"/>
        <v>0</v>
      </c>
      <c r="K12" s="91">
        <f t="shared" si="1"/>
        <v>0</v>
      </c>
      <c r="L12" s="91">
        <f t="shared" si="1"/>
        <v>0</v>
      </c>
      <c r="M12" s="91">
        <f t="shared" si="1"/>
        <v>43.150000000000006</v>
      </c>
      <c r="N12" s="91">
        <f t="shared" si="1"/>
        <v>647.13</v>
      </c>
      <c r="O12" s="91">
        <f t="shared" si="1"/>
        <v>0</v>
      </c>
      <c r="P12" s="91">
        <f t="shared" si="1"/>
        <v>0</v>
      </c>
      <c r="Q12" s="91">
        <f t="shared" si="1"/>
        <v>0</v>
      </c>
      <c r="R12" s="91">
        <f t="shared" si="1"/>
        <v>0</v>
      </c>
      <c r="S12" s="91">
        <f t="shared" si="1"/>
        <v>647.13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5"/>
  <sheetViews>
    <sheetView showGridLines="0" showZeros="0" view="pageBreakPreview" zoomScale="85" zoomScaleNormal="115" zoomScaleSheetLayoutView="85" zoomScalePageLayoutView="0" workbookViewId="0" topLeftCell="A1">
      <selection activeCell="C7" sqref="C7"/>
    </sheetView>
  </sheetViews>
  <sheetFormatPr defaultColWidth="9.16015625" defaultRowHeight="27.75" customHeight="1"/>
  <cols>
    <col min="1" max="1" width="23.66015625" style="57" customWidth="1"/>
    <col min="2" max="2" width="51.16015625" style="57" customWidth="1"/>
    <col min="3" max="8" width="14.83203125" style="58" customWidth="1"/>
    <col min="9" max="248" width="10.66015625" style="11" customWidth="1"/>
    <col min="249" max="250" width="9.16015625" style="33" customWidth="1"/>
    <col min="251" max="16384" width="9.16015625" style="33" customWidth="1"/>
  </cols>
  <sheetData>
    <row r="1" spans="1:7" s="56" customFormat="1" ht="27" customHeight="1">
      <c r="A1" s="12" t="s">
        <v>64</v>
      </c>
      <c r="B1" s="12"/>
      <c r="C1" s="59"/>
      <c r="D1" s="59"/>
      <c r="E1" s="59"/>
      <c r="F1" s="59"/>
      <c r="G1" s="59"/>
    </row>
    <row r="2" spans="1:12" s="8" customFormat="1" ht="48.75" customHeight="1">
      <c r="A2" s="13" t="s">
        <v>65</v>
      </c>
      <c r="B2" s="13"/>
      <c r="C2" s="13"/>
      <c r="D2" s="13"/>
      <c r="E2" s="13"/>
      <c r="F2" s="13"/>
      <c r="G2" s="13"/>
      <c r="H2" s="66"/>
      <c r="I2" s="67"/>
      <c r="J2" s="13"/>
      <c r="K2" s="67"/>
      <c r="L2" s="67"/>
    </row>
    <row r="3" spans="1:8" s="9" customFormat="1" ht="21.75" customHeight="1">
      <c r="A3" s="60"/>
      <c r="B3" s="60"/>
      <c r="C3" s="60"/>
      <c r="D3" s="60"/>
      <c r="E3" s="60"/>
      <c r="F3" s="60"/>
      <c r="G3" s="60"/>
      <c r="H3" s="60" t="s">
        <v>2</v>
      </c>
    </row>
    <row r="4" spans="1:8" s="51" customFormat="1" ht="29.25" customHeight="1">
      <c r="A4" s="95" t="s">
        <v>66</v>
      </c>
      <c r="B4" s="95" t="s">
        <v>67</v>
      </c>
      <c r="C4" s="104" t="s">
        <v>68</v>
      </c>
      <c r="D4" s="103" t="s">
        <v>69</v>
      </c>
      <c r="E4" s="103" t="s">
        <v>70</v>
      </c>
      <c r="F4" s="103" t="s">
        <v>71</v>
      </c>
      <c r="G4" s="103" t="s">
        <v>72</v>
      </c>
      <c r="H4" s="103" t="s">
        <v>73</v>
      </c>
    </row>
    <row r="5" spans="1:8" s="51" customFormat="1" ht="29.25" customHeight="1">
      <c r="A5" s="95"/>
      <c r="B5" s="95"/>
      <c r="C5" s="104"/>
      <c r="D5" s="103"/>
      <c r="E5" s="103"/>
      <c r="F5" s="103"/>
      <c r="G5" s="103"/>
      <c r="H5" s="103"/>
    </row>
    <row r="6" spans="1:8" s="51" customFormat="1" ht="29.25" customHeight="1">
      <c r="A6" s="95"/>
      <c r="B6" s="95"/>
      <c r="C6" s="104"/>
      <c r="D6" s="103"/>
      <c r="E6" s="103"/>
      <c r="F6" s="103"/>
      <c r="G6" s="103"/>
      <c r="H6" s="103"/>
    </row>
    <row r="7" spans="1:248" s="23" customFormat="1" ht="47.25" customHeight="1">
      <c r="A7" s="93">
        <v>201</v>
      </c>
      <c r="B7" s="16" t="s">
        <v>152</v>
      </c>
      <c r="C7" s="83">
        <f>D7+E7</f>
        <v>9558.92</v>
      </c>
      <c r="D7" s="94">
        <f>D8</f>
        <v>7098.22</v>
      </c>
      <c r="E7" s="94">
        <f>E8</f>
        <v>2460.7</v>
      </c>
      <c r="F7" s="83"/>
      <c r="G7" s="83"/>
      <c r="H7" s="8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248" s="23" customFormat="1" ht="47.25" customHeight="1">
      <c r="A8" s="93">
        <v>20101</v>
      </c>
      <c r="B8" s="92" t="s">
        <v>157</v>
      </c>
      <c r="C8" s="83">
        <f aca="true" t="shared" si="0" ref="C8:C33">D8+E8</f>
        <v>9558.92</v>
      </c>
      <c r="D8" s="94">
        <f>D9+D10+D11+D12+D13+D14+D15+D16+D17</f>
        <v>7098.22</v>
      </c>
      <c r="E8" s="94">
        <f>E9+E10+E11+E12+E13+E14+E15+E16+E17</f>
        <v>2460.7</v>
      </c>
      <c r="F8" s="83"/>
      <c r="G8" s="83"/>
      <c r="H8" s="8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3" customFormat="1" ht="47.25" customHeight="1">
      <c r="A9" s="93">
        <v>2010101</v>
      </c>
      <c r="B9" s="92" t="s">
        <v>158</v>
      </c>
      <c r="C9" s="83">
        <f t="shared" si="0"/>
        <v>6638.5</v>
      </c>
      <c r="D9" s="94">
        <v>6638.5</v>
      </c>
      <c r="E9" s="94">
        <v>0</v>
      </c>
      <c r="F9" s="83"/>
      <c r="G9" s="83"/>
      <c r="H9" s="8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248" s="23" customFormat="1" ht="47.25" customHeight="1">
      <c r="A10" s="93">
        <v>2010102</v>
      </c>
      <c r="B10" s="92" t="s">
        <v>159</v>
      </c>
      <c r="C10" s="83">
        <f t="shared" si="0"/>
        <v>1459.7</v>
      </c>
      <c r="D10" s="94">
        <v>0</v>
      </c>
      <c r="E10" s="94">
        <v>1459.7</v>
      </c>
      <c r="F10" s="83"/>
      <c r="G10" s="83"/>
      <c r="H10" s="8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</row>
    <row r="11" spans="1:248" s="23" customFormat="1" ht="47.25" customHeight="1">
      <c r="A11" s="93">
        <v>2010103</v>
      </c>
      <c r="B11" s="92" t="s">
        <v>160</v>
      </c>
      <c r="C11" s="83">
        <f t="shared" si="0"/>
        <v>201.1</v>
      </c>
      <c r="D11" s="94">
        <v>201.1</v>
      </c>
      <c r="E11" s="94">
        <v>0</v>
      </c>
      <c r="F11" s="83"/>
      <c r="G11" s="83"/>
      <c r="H11" s="8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</row>
    <row r="12" spans="1:248" s="23" customFormat="1" ht="47.25" customHeight="1">
      <c r="A12" s="93">
        <v>2010104</v>
      </c>
      <c r="B12" s="92" t="s">
        <v>161</v>
      </c>
      <c r="C12" s="83">
        <f t="shared" si="0"/>
        <v>635</v>
      </c>
      <c r="D12" s="94">
        <v>0</v>
      </c>
      <c r="E12" s="94">
        <v>635</v>
      </c>
      <c r="F12" s="83"/>
      <c r="G12" s="83"/>
      <c r="H12" s="8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</row>
    <row r="13" spans="1:248" s="23" customFormat="1" ht="47.25" customHeight="1">
      <c r="A13" s="93">
        <v>2010105</v>
      </c>
      <c r="B13" s="92" t="s">
        <v>162</v>
      </c>
      <c r="C13" s="83">
        <f t="shared" si="0"/>
        <v>96</v>
      </c>
      <c r="D13" s="94">
        <v>0</v>
      </c>
      <c r="E13" s="94">
        <v>96</v>
      </c>
      <c r="F13" s="83"/>
      <c r="G13" s="83"/>
      <c r="H13" s="8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</row>
    <row r="14" spans="1:248" s="23" customFormat="1" ht="47.25" customHeight="1">
      <c r="A14" s="93">
        <v>2010107</v>
      </c>
      <c r="B14" s="92" t="s">
        <v>163</v>
      </c>
      <c r="C14" s="83">
        <f t="shared" si="0"/>
        <v>235</v>
      </c>
      <c r="D14" s="94">
        <v>0</v>
      </c>
      <c r="E14" s="94">
        <v>235</v>
      </c>
      <c r="F14" s="83"/>
      <c r="G14" s="83"/>
      <c r="H14" s="8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</row>
    <row r="15" spans="1:248" s="23" customFormat="1" ht="47.25" customHeight="1">
      <c r="A15" s="93">
        <v>2010108</v>
      </c>
      <c r="B15" s="92" t="s">
        <v>164</v>
      </c>
      <c r="C15" s="83">
        <f t="shared" si="0"/>
        <v>35</v>
      </c>
      <c r="D15" s="94">
        <v>0</v>
      </c>
      <c r="E15" s="94">
        <v>35</v>
      </c>
      <c r="F15" s="83"/>
      <c r="G15" s="83"/>
      <c r="H15" s="8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</row>
    <row r="16" spans="1:248" s="23" customFormat="1" ht="47.25" customHeight="1">
      <c r="A16" s="93">
        <v>2010150</v>
      </c>
      <c r="B16" s="92" t="s">
        <v>165</v>
      </c>
      <c r="C16" s="83">
        <f t="shared" si="0"/>
        <v>64.93</v>
      </c>
      <c r="D16" s="94">
        <v>64.93</v>
      </c>
      <c r="E16" s="94">
        <v>0</v>
      </c>
      <c r="F16" s="83"/>
      <c r="G16" s="83"/>
      <c r="H16" s="8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</row>
    <row r="17" spans="1:248" s="23" customFormat="1" ht="47.25" customHeight="1">
      <c r="A17" s="93">
        <v>2010199</v>
      </c>
      <c r="B17" s="92" t="s">
        <v>166</v>
      </c>
      <c r="C17" s="83">
        <f t="shared" si="0"/>
        <v>193.69</v>
      </c>
      <c r="D17" s="94">
        <v>193.69</v>
      </c>
      <c r="E17" s="94">
        <v>0</v>
      </c>
      <c r="F17" s="83"/>
      <c r="G17" s="83"/>
      <c r="H17" s="8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</row>
    <row r="18" spans="1:248" s="23" customFormat="1" ht="47.25" customHeight="1">
      <c r="A18" s="93">
        <v>205</v>
      </c>
      <c r="B18" s="16" t="s">
        <v>153</v>
      </c>
      <c r="C18" s="83">
        <f t="shared" si="0"/>
        <v>1414.5</v>
      </c>
      <c r="D18" s="94">
        <f>D19</f>
        <v>1414.5</v>
      </c>
      <c r="E18" s="94">
        <f>E19</f>
        <v>0</v>
      </c>
      <c r="F18" s="83"/>
      <c r="G18" s="83"/>
      <c r="H18" s="8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pans="1:248" s="23" customFormat="1" ht="47.25" customHeight="1">
      <c r="A19" s="93">
        <v>20501</v>
      </c>
      <c r="B19" s="92" t="s">
        <v>167</v>
      </c>
      <c r="C19" s="83">
        <f t="shared" si="0"/>
        <v>1414.5</v>
      </c>
      <c r="D19" s="94">
        <f>D20</f>
        <v>1414.5</v>
      </c>
      <c r="E19" s="94">
        <f>E20</f>
        <v>0</v>
      </c>
      <c r="F19" s="83"/>
      <c r="G19" s="83"/>
      <c r="H19" s="8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</row>
    <row r="20" spans="1:248" s="23" customFormat="1" ht="47.25" customHeight="1">
      <c r="A20" s="93">
        <v>2050199</v>
      </c>
      <c r="B20" s="92" t="s">
        <v>179</v>
      </c>
      <c r="C20" s="83">
        <f t="shared" si="0"/>
        <v>1414.5</v>
      </c>
      <c r="D20" s="94">
        <v>1414.5</v>
      </c>
      <c r="E20" s="94">
        <v>0</v>
      </c>
      <c r="F20" s="83"/>
      <c r="G20" s="83"/>
      <c r="H20" s="8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</row>
    <row r="21" spans="1:248" s="23" customFormat="1" ht="47.25" customHeight="1">
      <c r="A21" s="93">
        <v>208</v>
      </c>
      <c r="B21" s="92" t="s">
        <v>168</v>
      </c>
      <c r="C21" s="83">
        <f t="shared" si="0"/>
        <v>824.9</v>
      </c>
      <c r="D21" s="94">
        <f>D22</f>
        <v>824.9</v>
      </c>
      <c r="E21" s="94">
        <f>E22</f>
        <v>0</v>
      </c>
      <c r="F21" s="83"/>
      <c r="G21" s="83"/>
      <c r="H21" s="8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</row>
    <row r="22" spans="1:248" s="23" customFormat="1" ht="47.25" customHeight="1">
      <c r="A22" s="93">
        <v>20805</v>
      </c>
      <c r="B22" s="92" t="s">
        <v>169</v>
      </c>
      <c r="C22" s="83">
        <f t="shared" si="0"/>
        <v>824.9</v>
      </c>
      <c r="D22" s="94">
        <f>D23+D24</f>
        <v>824.9</v>
      </c>
      <c r="E22" s="94">
        <f>E23+E24</f>
        <v>0</v>
      </c>
      <c r="F22" s="83"/>
      <c r="G22" s="83"/>
      <c r="H22" s="8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</row>
    <row r="23" spans="1:248" s="23" customFormat="1" ht="47.25" customHeight="1">
      <c r="A23" s="93">
        <v>2080505</v>
      </c>
      <c r="B23" s="92" t="s">
        <v>170</v>
      </c>
      <c r="C23" s="83">
        <f t="shared" si="0"/>
        <v>549.9</v>
      </c>
      <c r="D23" s="94">
        <v>549.9</v>
      </c>
      <c r="E23" s="94">
        <v>0</v>
      </c>
      <c r="F23" s="83"/>
      <c r="G23" s="83"/>
      <c r="H23" s="8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pans="1:248" s="23" customFormat="1" ht="47.25" customHeight="1">
      <c r="A24" s="93">
        <v>2080506</v>
      </c>
      <c r="B24" s="92" t="s">
        <v>171</v>
      </c>
      <c r="C24" s="83">
        <f t="shared" si="0"/>
        <v>275</v>
      </c>
      <c r="D24" s="94">
        <v>275</v>
      </c>
      <c r="E24" s="94">
        <v>0</v>
      </c>
      <c r="F24" s="83"/>
      <c r="G24" s="83"/>
      <c r="H24" s="83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1:248" s="23" customFormat="1" ht="47.25" customHeight="1">
      <c r="A25" s="93">
        <v>210</v>
      </c>
      <c r="B25" s="16" t="s">
        <v>155</v>
      </c>
      <c r="C25" s="83">
        <f t="shared" si="0"/>
        <v>413.6</v>
      </c>
      <c r="D25" s="94">
        <f>D26</f>
        <v>413.6</v>
      </c>
      <c r="E25" s="94">
        <f>E26</f>
        <v>0</v>
      </c>
      <c r="F25" s="83"/>
      <c r="G25" s="83"/>
      <c r="H25" s="8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1:248" s="23" customFormat="1" ht="47.25" customHeight="1">
      <c r="A26" s="93">
        <v>21011</v>
      </c>
      <c r="B26" s="92" t="s">
        <v>172</v>
      </c>
      <c r="C26" s="83">
        <f t="shared" si="0"/>
        <v>413.6</v>
      </c>
      <c r="D26" s="94">
        <f>D27+D28+D29+D30</f>
        <v>413.6</v>
      </c>
      <c r="E26" s="94">
        <f>E27+E28+E29+E30</f>
        <v>0</v>
      </c>
      <c r="F26" s="83"/>
      <c r="G26" s="83"/>
      <c r="H26" s="8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1:248" s="23" customFormat="1" ht="47.25" customHeight="1">
      <c r="A27" s="93">
        <v>2101101</v>
      </c>
      <c r="B27" s="92" t="s">
        <v>173</v>
      </c>
      <c r="C27" s="83">
        <f t="shared" si="0"/>
        <v>323.7</v>
      </c>
      <c r="D27" s="94">
        <v>323.7</v>
      </c>
      <c r="E27" s="94">
        <v>0</v>
      </c>
      <c r="F27" s="83"/>
      <c r="G27" s="83"/>
      <c r="H27" s="8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3" customFormat="1" ht="47.25" customHeight="1">
      <c r="A28" s="93">
        <v>2101102</v>
      </c>
      <c r="B28" s="92" t="s">
        <v>174</v>
      </c>
      <c r="C28" s="83">
        <f t="shared" si="0"/>
        <v>22</v>
      </c>
      <c r="D28" s="94">
        <v>22</v>
      </c>
      <c r="E28" s="94">
        <v>0</v>
      </c>
      <c r="F28" s="83"/>
      <c r="G28" s="83"/>
      <c r="H28" s="8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248" s="23" customFormat="1" ht="47.25" customHeight="1">
      <c r="A29" s="93">
        <v>2101103</v>
      </c>
      <c r="B29" s="92" t="s">
        <v>175</v>
      </c>
      <c r="C29" s="83">
        <f t="shared" si="0"/>
        <v>64.3</v>
      </c>
      <c r="D29" s="94">
        <v>64.3</v>
      </c>
      <c r="E29" s="94">
        <v>0</v>
      </c>
      <c r="F29" s="83"/>
      <c r="G29" s="83"/>
      <c r="H29" s="8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1:248" s="23" customFormat="1" ht="47.25" customHeight="1">
      <c r="A30" s="93">
        <v>2101199</v>
      </c>
      <c r="B30" s="92" t="s">
        <v>176</v>
      </c>
      <c r="C30" s="83">
        <f t="shared" si="0"/>
        <v>3.6</v>
      </c>
      <c r="D30" s="94">
        <v>3.6</v>
      </c>
      <c r="E30" s="94">
        <v>0</v>
      </c>
      <c r="F30" s="83"/>
      <c r="G30" s="83"/>
      <c r="H30" s="8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1:248" s="23" customFormat="1" ht="47.25" customHeight="1">
      <c r="A31" s="93">
        <v>232</v>
      </c>
      <c r="B31" s="16" t="s">
        <v>156</v>
      </c>
      <c r="C31" s="83">
        <f t="shared" si="0"/>
        <v>0.84</v>
      </c>
      <c r="D31" s="94">
        <f>D32</f>
        <v>0</v>
      </c>
      <c r="E31" s="94">
        <f>E32</f>
        <v>0.84</v>
      </c>
      <c r="F31" s="83"/>
      <c r="G31" s="83"/>
      <c r="H31" s="8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1:248" s="23" customFormat="1" ht="47.25" customHeight="1">
      <c r="A32" s="93">
        <v>23203</v>
      </c>
      <c r="B32" s="92" t="s">
        <v>177</v>
      </c>
      <c r="C32" s="83">
        <f t="shared" si="0"/>
        <v>0.84</v>
      </c>
      <c r="D32" s="94">
        <f>D33</f>
        <v>0</v>
      </c>
      <c r="E32" s="94">
        <f>E33</f>
        <v>0.84</v>
      </c>
      <c r="F32" s="83"/>
      <c r="G32" s="83"/>
      <c r="H32" s="83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1:248" s="23" customFormat="1" ht="47.25" customHeight="1">
      <c r="A33" s="93">
        <v>2320301</v>
      </c>
      <c r="B33" s="92" t="s">
        <v>178</v>
      </c>
      <c r="C33" s="83">
        <f t="shared" si="0"/>
        <v>0.84</v>
      </c>
      <c r="D33" s="94">
        <v>0</v>
      </c>
      <c r="E33" s="94">
        <v>0.84</v>
      </c>
      <c r="F33" s="83"/>
      <c r="G33" s="83"/>
      <c r="H33" s="8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1:8" ht="47.25" customHeight="1">
      <c r="A34" s="61"/>
      <c r="B34" s="62" t="s">
        <v>74</v>
      </c>
      <c r="C34" s="83">
        <f>C7+C18+C21+C25+C31</f>
        <v>12212.76</v>
      </c>
      <c r="D34" s="83">
        <f>D7+D18+D21+D25+D31</f>
        <v>9751.220000000001</v>
      </c>
      <c r="E34" s="83">
        <f>E7+E18+E21+E25+E31</f>
        <v>2461.54</v>
      </c>
      <c r="F34" s="83"/>
      <c r="G34" s="83"/>
      <c r="H34" s="83"/>
    </row>
    <row r="35" spans="1:8" ht="27.75" customHeight="1">
      <c r="A35" s="34" t="s">
        <v>75</v>
      </c>
      <c r="B35" s="63"/>
      <c r="C35" s="64"/>
      <c r="D35" s="65"/>
      <c r="E35" s="65"/>
      <c r="F35" s="65"/>
      <c r="G35" s="65"/>
      <c r="H35" s="65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F25" sqref="F25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7" width="9" style="33" customWidth="1"/>
    <col min="158" max="250" width="9.16015625" style="33" customWidth="1"/>
    <col min="251" max="16384" width="6.66015625" style="33" customWidth="1"/>
  </cols>
  <sheetData>
    <row r="1" ht="24" customHeight="1">
      <c r="A1" s="12" t="s">
        <v>76</v>
      </c>
    </row>
    <row r="2" spans="1:250" ht="42" customHeight="1">
      <c r="A2" s="13" t="s">
        <v>77</v>
      </c>
      <c r="B2" s="13"/>
      <c r="C2" s="13"/>
      <c r="D2" s="3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95" t="s">
        <v>3</v>
      </c>
      <c r="B4" s="95"/>
      <c r="C4" s="95" t="s">
        <v>4</v>
      </c>
      <c r="D4" s="9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</row>
    <row r="5" spans="1:250" ht="36.75" customHeight="1">
      <c r="A5" s="14" t="s">
        <v>5</v>
      </c>
      <c r="B5" s="38" t="s">
        <v>6</v>
      </c>
      <c r="C5" s="14" t="s">
        <v>5</v>
      </c>
      <c r="D5" s="38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</row>
    <row r="6" spans="1:250" ht="30" customHeight="1">
      <c r="A6" s="21" t="s">
        <v>78</v>
      </c>
      <c r="B6" s="83">
        <f>B7+B8+B9</f>
        <v>11323.34</v>
      </c>
      <c r="C6" s="39" t="s">
        <v>79</v>
      </c>
      <c r="D6" s="94">
        <f>SUM(D7:D29)</f>
        <v>11323.34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</row>
    <row r="7" spans="1:250" ht="30" customHeight="1">
      <c r="A7" s="21" t="s">
        <v>80</v>
      </c>
      <c r="B7" s="83">
        <v>11323.34</v>
      </c>
      <c r="C7" s="39" t="s">
        <v>81</v>
      </c>
      <c r="D7" s="83">
        <v>9364.9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</row>
    <row r="8" spans="1:250" ht="30" customHeight="1">
      <c r="A8" s="21" t="s">
        <v>82</v>
      </c>
      <c r="B8" s="83"/>
      <c r="C8" s="39" t="s">
        <v>83</v>
      </c>
      <c r="D8" s="8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0" ht="30" customHeight="1">
      <c r="A9" s="21" t="s">
        <v>84</v>
      </c>
      <c r="B9" s="83"/>
      <c r="C9" s="39" t="s">
        <v>85</v>
      </c>
      <c r="D9" s="83">
        <v>719.1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</row>
    <row r="10" spans="1:250" ht="30" customHeight="1">
      <c r="A10" s="21" t="s">
        <v>86</v>
      </c>
      <c r="B10" s="83">
        <f>B11+B12+B13</f>
        <v>0</v>
      </c>
      <c r="C10" s="39" t="s">
        <v>87</v>
      </c>
      <c r="D10" s="8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</row>
    <row r="11" spans="1:250" ht="30" customHeight="1">
      <c r="A11" s="21" t="s">
        <v>80</v>
      </c>
      <c r="B11" s="83"/>
      <c r="C11" s="40" t="s">
        <v>88</v>
      </c>
      <c r="D11" s="8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</row>
    <row r="12" spans="1:250" ht="30" customHeight="1">
      <c r="A12" s="21" t="s">
        <v>82</v>
      </c>
      <c r="B12" s="83"/>
      <c r="C12" s="40" t="s">
        <v>89</v>
      </c>
      <c r="D12" s="83">
        <v>824.9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</row>
    <row r="13" spans="1:250" ht="30" customHeight="1">
      <c r="A13" s="21" t="s">
        <v>84</v>
      </c>
      <c r="B13" s="83"/>
      <c r="C13" s="40" t="s">
        <v>90</v>
      </c>
      <c r="D13" s="83">
        <v>413.6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</row>
    <row r="14" spans="1:250" ht="30" customHeight="1">
      <c r="A14" s="36"/>
      <c r="B14" s="83"/>
      <c r="C14" s="40" t="s">
        <v>91</v>
      </c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</row>
    <row r="15" spans="1:250" ht="30" customHeight="1">
      <c r="A15" s="41"/>
      <c r="B15" s="83"/>
      <c r="C15" s="40" t="s">
        <v>92</v>
      </c>
      <c r="D15" s="8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</row>
    <row r="16" spans="1:250" ht="30" customHeight="1">
      <c r="A16" s="21"/>
      <c r="B16" s="83"/>
      <c r="C16" s="40" t="s">
        <v>93</v>
      </c>
      <c r="D16" s="83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</row>
    <row r="17" spans="1:250" ht="30" customHeight="1">
      <c r="A17" s="21"/>
      <c r="B17" s="83"/>
      <c r="C17" s="40" t="s">
        <v>94</v>
      </c>
      <c r="D17" s="83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</row>
    <row r="18" spans="1:250" ht="30" customHeight="1">
      <c r="A18" s="21"/>
      <c r="B18" s="83"/>
      <c r="C18" s="40" t="s">
        <v>95</v>
      </c>
      <c r="D18" s="8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</row>
    <row r="19" spans="1:250" ht="30" customHeight="1">
      <c r="A19" s="21"/>
      <c r="B19" s="83"/>
      <c r="C19" s="40" t="s">
        <v>96</v>
      </c>
      <c r="D19" s="8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</row>
    <row r="20" spans="1:250" ht="30" customHeight="1">
      <c r="A20" s="21"/>
      <c r="B20" s="83"/>
      <c r="C20" s="40" t="s">
        <v>97</v>
      </c>
      <c r="D20" s="8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</row>
    <row r="21" spans="1:250" ht="30" customHeight="1">
      <c r="A21" s="21"/>
      <c r="B21" s="83"/>
      <c r="C21" s="40" t="s">
        <v>98</v>
      </c>
      <c r="D21" s="8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</row>
    <row r="22" spans="1:250" ht="30" customHeight="1">
      <c r="A22" s="21"/>
      <c r="B22" s="83"/>
      <c r="C22" s="40" t="s">
        <v>99</v>
      </c>
      <c r="D22" s="8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</row>
    <row r="23" spans="1:250" ht="30" customHeight="1">
      <c r="A23" s="21"/>
      <c r="B23" s="83"/>
      <c r="C23" s="40" t="s">
        <v>100</v>
      </c>
      <c r="D23" s="83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</row>
    <row r="24" spans="1:250" ht="30.75" customHeight="1">
      <c r="A24" s="21"/>
      <c r="B24" s="83"/>
      <c r="C24" s="40" t="s">
        <v>101</v>
      </c>
      <c r="D24" s="83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</row>
    <row r="25" spans="1:250" ht="30.75" customHeight="1">
      <c r="A25" s="21"/>
      <c r="B25" s="83"/>
      <c r="C25" s="40" t="s">
        <v>102</v>
      </c>
      <c r="D25" s="8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</row>
    <row r="26" spans="1:250" ht="30.75" customHeight="1">
      <c r="A26" s="21"/>
      <c r="B26" s="83"/>
      <c r="C26" s="40" t="s">
        <v>103</v>
      </c>
      <c r="D26" s="8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</row>
    <row r="27" spans="1:250" ht="30.75" customHeight="1">
      <c r="A27" s="21"/>
      <c r="B27" s="83"/>
      <c r="C27" s="40" t="s">
        <v>104</v>
      </c>
      <c r="D27" s="8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</row>
    <row r="28" spans="1:250" ht="30" customHeight="1">
      <c r="A28" s="21"/>
      <c r="B28" s="83"/>
      <c r="C28" s="40" t="s">
        <v>105</v>
      </c>
      <c r="D28" s="83">
        <v>0.84</v>
      </c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21"/>
      <c r="B29" s="83"/>
      <c r="C29" s="40" t="s">
        <v>106</v>
      </c>
      <c r="D29" s="83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42"/>
      <c r="B30" s="83"/>
      <c r="C30" s="21" t="s">
        <v>107</v>
      </c>
      <c r="D30" s="83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42"/>
      <c r="B31" s="83"/>
      <c r="C31" s="17"/>
      <c r="D31" s="8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30" customHeight="1">
      <c r="A32" s="36" t="s">
        <v>43</v>
      </c>
      <c r="B32" s="83">
        <f>B6+B10</f>
        <v>11323.34</v>
      </c>
      <c r="C32" s="36" t="s">
        <v>44</v>
      </c>
      <c r="D32" s="83">
        <f>D6+D30</f>
        <v>11323.34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</row>
    <row r="33" spans="1:250" ht="27" customHeight="1">
      <c r="A33" s="22"/>
      <c r="B33" s="43"/>
      <c r="C33" s="44"/>
      <c r="D33" s="45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</row>
    <row r="34" spans="1:250" ht="27.75" customHeight="1">
      <c r="A34" s="46"/>
      <c r="B34" s="47"/>
      <c r="C34" s="46"/>
      <c r="D34" s="47"/>
      <c r="E34" s="46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</row>
    <row r="35" spans="1:250" ht="27.75" customHeight="1">
      <c r="A35" s="48"/>
      <c r="B35" s="49"/>
      <c r="C35" s="49"/>
      <c r="D35" s="4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ht="27.75" customHeight="1">
      <c r="A36" s="49"/>
      <c r="B36" s="49"/>
      <c r="C36" s="49"/>
      <c r="D36" s="4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ht="27.75" customHeight="1">
      <c r="A37" s="49"/>
      <c r="B37" s="49"/>
      <c r="C37" s="49"/>
      <c r="D37" s="4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  <row r="38" spans="1:250" ht="27.75" customHeight="1">
      <c r="A38" s="49"/>
      <c r="B38" s="49"/>
      <c r="C38" s="49"/>
      <c r="D38" s="4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3"/>
  <sheetViews>
    <sheetView showGridLines="0" showZeros="0" view="pageBreakPreview" zoomScale="85" zoomScaleNormal="115" zoomScaleSheetLayoutView="85" zoomScalePageLayoutView="0" workbookViewId="0" topLeftCell="A1">
      <selection activeCell="C6" sqref="C6"/>
    </sheetView>
  </sheetViews>
  <sheetFormatPr defaultColWidth="9.16015625" defaultRowHeight="27.75" customHeight="1"/>
  <cols>
    <col min="1" max="1" width="16.83203125" style="11" customWidth="1"/>
    <col min="2" max="2" width="40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3" customWidth="1"/>
  </cols>
  <sheetData>
    <row r="1" spans="1:3" ht="27.75" customHeight="1">
      <c r="A1" s="12" t="s">
        <v>108</v>
      </c>
      <c r="B1" s="12"/>
      <c r="C1" s="12"/>
    </row>
    <row r="2" spans="1:7" s="8" customFormat="1" ht="34.5" customHeight="1">
      <c r="A2" s="13" t="s">
        <v>109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2</v>
      </c>
    </row>
    <row r="4" spans="1:245" s="10" customFormat="1" ht="39.75" customHeight="1">
      <c r="A4" s="95" t="s">
        <v>66</v>
      </c>
      <c r="B4" s="95" t="s">
        <v>67</v>
      </c>
      <c r="C4" s="95" t="s">
        <v>50</v>
      </c>
      <c r="D4" s="15" t="s">
        <v>69</v>
      </c>
      <c r="E4" s="15"/>
      <c r="F4" s="15"/>
      <c r="G4" s="105" t="s">
        <v>70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10" customFormat="1" ht="39.75" customHeight="1">
      <c r="A5" s="95"/>
      <c r="B5" s="95"/>
      <c r="C5" s="95"/>
      <c r="D5" s="14" t="s">
        <v>110</v>
      </c>
      <c r="E5" s="14" t="s">
        <v>111</v>
      </c>
      <c r="F5" s="14" t="s">
        <v>112</v>
      </c>
      <c r="G5" s="10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7" ht="34.5" customHeight="1">
      <c r="A6" s="93">
        <v>201</v>
      </c>
      <c r="B6" s="16" t="s">
        <v>152</v>
      </c>
      <c r="C6" s="83">
        <f>D6+G6</f>
        <v>9364.9</v>
      </c>
      <c r="D6" s="83">
        <f>E6+F6</f>
        <v>6904.2</v>
      </c>
      <c r="E6" s="83">
        <f>E7</f>
        <v>5672</v>
      </c>
      <c r="F6" s="83">
        <f>F7</f>
        <v>1232.1999999999998</v>
      </c>
      <c r="G6" s="83">
        <f>G7</f>
        <v>2460.7</v>
      </c>
    </row>
    <row r="7" spans="1:7" ht="34.5" customHeight="1">
      <c r="A7" s="93">
        <v>20101</v>
      </c>
      <c r="B7" s="92" t="s">
        <v>157</v>
      </c>
      <c r="C7" s="83">
        <f aca="true" t="shared" si="0" ref="C7:C31">D7+G7</f>
        <v>9364.9</v>
      </c>
      <c r="D7" s="83">
        <f aca="true" t="shared" si="1" ref="D7:D31">E7+F7</f>
        <v>6904.2</v>
      </c>
      <c r="E7" s="83">
        <f>E8+E9+E10+E11+E12+E13+E14+E15</f>
        <v>5672</v>
      </c>
      <c r="F7" s="83">
        <f>F8+F9+F10+F11+F12+F13+F14+F15</f>
        <v>1232.1999999999998</v>
      </c>
      <c r="G7" s="83">
        <f>G8+G9+G10+G11+G12+G13+G14+G15</f>
        <v>2460.7</v>
      </c>
    </row>
    <row r="8" spans="1:7" ht="34.5" customHeight="1">
      <c r="A8" s="93">
        <v>2010101</v>
      </c>
      <c r="B8" s="92" t="s">
        <v>180</v>
      </c>
      <c r="C8" s="83">
        <f t="shared" si="0"/>
        <v>6638.5</v>
      </c>
      <c r="D8" s="83">
        <f t="shared" si="1"/>
        <v>6638.5</v>
      </c>
      <c r="E8" s="83">
        <v>5440.9</v>
      </c>
      <c r="F8" s="83">
        <v>1197.6</v>
      </c>
      <c r="G8" s="83">
        <v>0</v>
      </c>
    </row>
    <row r="9" spans="1:7" ht="34.5" customHeight="1">
      <c r="A9" s="93">
        <v>2010102</v>
      </c>
      <c r="B9" s="92" t="s">
        <v>181</v>
      </c>
      <c r="C9" s="83">
        <f t="shared" si="0"/>
        <v>1459.7</v>
      </c>
      <c r="D9" s="83">
        <f t="shared" si="1"/>
        <v>0</v>
      </c>
      <c r="E9" s="83">
        <v>0</v>
      </c>
      <c r="F9" s="83">
        <v>0</v>
      </c>
      <c r="G9" s="83">
        <v>1459.7</v>
      </c>
    </row>
    <row r="10" spans="1:7" ht="34.5" customHeight="1">
      <c r="A10" s="93">
        <v>2010103</v>
      </c>
      <c r="B10" s="92" t="s">
        <v>182</v>
      </c>
      <c r="C10" s="83">
        <f t="shared" si="0"/>
        <v>201.1</v>
      </c>
      <c r="D10" s="83">
        <f t="shared" si="1"/>
        <v>201.1</v>
      </c>
      <c r="E10" s="83">
        <v>174.6</v>
      </c>
      <c r="F10" s="83">
        <v>26.5</v>
      </c>
      <c r="G10" s="83">
        <v>0</v>
      </c>
    </row>
    <row r="11" spans="1:7" ht="34.5" customHeight="1">
      <c r="A11" s="93">
        <v>2010104</v>
      </c>
      <c r="B11" s="92" t="s">
        <v>183</v>
      </c>
      <c r="C11" s="83">
        <f t="shared" si="0"/>
        <v>635</v>
      </c>
      <c r="D11" s="83">
        <f t="shared" si="1"/>
        <v>0</v>
      </c>
      <c r="E11" s="83">
        <v>0</v>
      </c>
      <c r="F11" s="83">
        <v>0</v>
      </c>
      <c r="G11" s="83">
        <v>635</v>
      </c>
    </row>
    <row r="12" spans="1:7" ht="34.5" customHeight="1">
      <c r="A12" s="93">
        <v>2010105</v>
      </c>
      <c r="B12" s="92" t="s">
        <v>184</v>
      </c>
      <c r="C12" s="83">
        <f t="shared" si="0"/>
        <v>96</v>
      </c>
      <c r="D12" s="83">
        <f t="shared" si="1"/>
        <v>0</v>
      </c>
      <c r="E12" s="83">
        <v>0</v>
      </c>
      <c r="F12" s="83">
        <v>0</v>
      </c>
      <c r="G12" s="83">
        <v>96</v>
      </c>
    </row>
    <row r="13" spans="1:7" ht="34.5" customHeight="1">
      <c r="A13" s="93">
        <v>2010107</v>
      </c>
      <c r="B13" s="92" t="s">
        <v>185</v>
      </c>
      <c r="C13" s="83">
        <f t="shared" si="0"/>
        <v>235</v>
      </c>
      <c r="D13" s="83">
        <f t="shared" si="1"/>
        <v>0</v>
      </c>
      <c r="E13" s="83">
        <v>0</v>
      </c>
      <c r="F13" s="83">
        <v>0</v>
      </c>
      <c r="G13" s="83">
        <v>235</v>
      </c>
    </row>
    <row r="14" spans="1:7" ht="34.5" customHeight="1">
      <c r="A14" s="93">
        <v>2010108</v>
      </c>
      <c r="B14" s="92" t="s">
        <v>186</v>
      </c>
      <c r="C14" s="83">
        <f t="shared" si="0"/>
        <v>35</v>
      </c>
      <c r="D14" s="83">
        <f t="shared" si="1"/>
        <v>0</v>
      </c>
      <c r="E14" s="83">
        <v>0</v>
      </c>
      <c r="F14" s="83">
        <v>0</v>
      </c>
      <c r="G14" s="83">
        <v>35</v>
      </c>
    </row>
    <row r="15" spans="1:7" ht="34.5" customHeight="1">
      <c r="A15" s="93">
        <v>2010150</v>
      </c>
      <c r="B15" s="92" t="s">
        <v>187</v>
      </c>
      <c r="C15" s="83">
        <f t="shared" si="0"/>
        <v>64.6</v>
      </c>
      <c r="D15" s="83">
        <f t="shared" si="1"/>
        <v>64.6</v>
      </c>
      <c r="E15" s="83">
        <v>56.5</v>
      </c>
      <c r="F15" s="83">
        <v>8.1</v>
      </c>
      <c r="G15" s="83">
        <v>0</v>
      </c>
    </row>
    <row r="16" spans="1:7" ht="34.5" customHeight="1">
      <c r="A16" s="93">
        <v>205</v>
      </c>
      <c r="B16" s="16" t="s">
        <v>153</v>
      </c>
      <c r="C16" s="83">
        <f t="shared" si="0"/>
        <v>719.0999999999999</v>
      </c>
      <c r="D16" s="83">
        <f t="shared" si="1"/>
        <v>719.0999999999999</v>
      </c>
      <c r="E16" s="83">
        <f aca="true" t="shared" si="2" ref="E16:G17">E17</f>
        <v>177.7</v>
      </c>
      <c r="F16" s="83">
        <f t="shared" si="2"/>
        <v>541.4</v>
      </c>
      <c r="G16" s="83">
        <f t="shared" si="2"/>
        <v>0</v>
      </c>
    </row>
    <row r="17" spans="1:7" ht="34.5" customHeight="1">
      <c r="A17" s="93">
        <v>20501</v>
      </c>
      <c r="B17" s="92" t="s">
        <v>167</v>
      </c>
      <c r="C17" s="83">
        <f t="shared" si="0"/>
        <v>719.0999999999999</v>
      </c>
      <c r="D17" s="83">
        <f t="shared" si="1"/>
        <v>719.0999999999999</v>
      </c>
      <c r="E17" s="83">
        <f t="shared" si="2"/>
        <v>177.7</v>
      </c>
      <c r="F17" s="83">
        <f t="shared" si="2"/>
        <v>541.4</v>
      </c>
      <c r="G17" s="83">
        <f t="shared" si="2"/>
        <v>0</v>
      </c>
    </row>
    <row r="18" spans="1:7" ht="34.5" customHeight="1">
      <c r="A18" s="93">
        <v>2050199</v>
      </c>
      <c r="B18" s="92" t="s">
        <v>188</v>
      </c>
      <c r="C18" s="83">
        <f t="shared" si="0"/>
        <v>719.0999999999999</v>
      </c>
      <c r="D18" s="83">
        <f t="shared" si="1"/>
        <v>719.0999999999999</v>
      </c>
      <c r="E18" s="83">
        <v>177.7</v>
      </c>
      <c r="F18" s="83">
        <v>541.4</v>
      </c>
      <c r="G18" s="83">
        <v>0</v>
      </c>
    </row>
    <row r="19" spans="1:7" ht="34.5" customHeight="1">
      <c r="A19" s="93">
        <v>208</v>
      </c>
      <c r="B19" s="16" t="s">
        <v>154</v>
      </c>
      <c r="C19" s="83">
        <f t="shared" si="0"/>
        <v>824.9</v>
      </c>
      <c r="D19" s="83">
        <f t="shared" si="1"/>
        <v>824.9</v>
      </c>
      <c r="E19" s="83">
        <f>E20</f>
        <v>824.9</v>
      </c>
      <c r="F19" s="83">
        <f>F20</f>
        <v>0</v>
      </c>
      <c r="G19" s="83">
        <f>G20</f>
        <v>0</v>
      </c>
    </row>
    <row r="20" spans="1:7" ht="34.5" customHeight="1">
      <c r="A20" s="93">
        <v>20805</v>
      </c>
      <c r="B20" s="92" t="s">
        <v>169</v>
      </c>
      <c r="C20" s="83">
        <f t="shared" si="0"/>
        <v>824.9</v>
      </c>
      <c r="D20" s="83">
        <f t="shared" si="1"/>
        <v>824.9</v>
      </c>
      <c r="E20" s="83">
        <f>E21+E22</f>
        <v>824.9</v>
      </c>
      <c r="F20" s="83">
        <f>F21+F22</f>
        <v>0</v>
      </c>
      <c r="G20" s="83">
        <f>G21+G22</f>
        <v>0</v>
      </c>
    </row>
    <row r="21" spans="1:7" ht="34.5" customHeight="1">
      <c r="A21" s="93">
        <v>2080505</v>
      </c>
      <c r="B21" s="92" t="s">
        <v>189</v>
      </c>
      <c r="C21" s="83">
        <f t="shared" si="0"/>
        <v>549.9</v>
      </c>
      <c r="D21" s="83">
        <f t="shared" si="1"/>
        <v>549.9</v>
      </c>
      <c r="E21" s="83">
        <v>549.9</v>
      </c>
      <c r="F21" s="83">
        <v>0</v>
      </c>
      <c r="G21" s="83">
        <v>0</v>
      </c>
    </row>
    <row r="22" spans="1:7" ht="34.5" customHeight="1">
      <c r="A22" s="93">
        <v>2080506</v>
      </c>
      <c r="B22" s="92" t="s">
        <v>190</v>
      </c>
      <c r="C22" s="83">
        <f t="shared" si="0"/>
        <v>275</v>
      </c>
      <c r="D22" s="83">
        <f t="shared" si="1"/>
        <v>275</v>
      </c>
      <c r="E22" s="83">
        <v>275</v>
      </c>
      <c r="F22" s="83">
        <v>0</v>
      </c>
      <c r="G22" s="83">
        <v>0</v>
      </c>
    </row>
    <row r="23" spans="1:7" ht="34.5" customHeight="1">
      <c r="A23" s="93">
        <v>210</v>
      </c>
      <c r="B23" s="16" t="s">
        <v>155</v>
      </c>
      <c r="C23" s="83">
        <f t="shared" si="0"/>
        <v>413.6</v>
      </c>
      <c r="D23" s="83">
        <f t="shared" si="1"/>
        <v>413.6</v>
      </c>
      <c r="E23" s="83">
        <f>E24</f>
        <v>413.6</v>
      </c>
      <c r="F23" s="83">
        <f>F24</f>
        <v>0</v>
      </c>
      <c r="G23" s="83">
        <f>G24</f>
        <v>0</v>
      </c>
    </row>
    <row r="24" spans="1:7" ht="34.5" customHeight="1">
      <c r="A24" s="93">
        <v>21011</v>
      </c>
      <c r="B24" s="92" t="s">
        <v>191</v>
      </c>
      <c r="C24" s="83">
        <f t="shared" si="0"/>
        <v>413.6</v>
      </c>
      <c r="D24" s="83">
        <f t="shared" si="1"/>
        <v>413.6</v>
      </c>
      <c r="E24" s="83">
        <f>E25+E26+E27+E28</f>
        <v>413.6</v>
      </c>
      <c r="F24" s="83">
        <f>F25+F26+F27+F28</f>
        <v>0</v>
      </c>
      <c r="G24" s="83">
        <f>G25+G26+G27+G28</f>
        <v>0</v>
      </c>
    </row>
    <row r="25" spans="1:7" ht="34.5" customHeight="1">
      <c r="A25" s="93">
        <v>2101101</v>
      </c>
      <c r="B25" s="92" t="s">
        <v>192</v>
      </c>
      <c r="C25" s="83">
        <f t="shared" si="0"/>
        <v>323.7</v>
      </c>
      <c r="D25" s="83">
        <f t="shared" si="1"/>
        <v>323.7</v>
      </c>
      <c r="E25" s="83">
        <v>323.7</v>
      </c>
      <c r="F25" s="83">
        <v>0</v>
      </c>
      <c r="G25" s="83">
        <v>0</v>
      </c>
    </row>
    <row r="26" spans="1:7" ht="34.5" customHeight="1">
      <c r="A26" s="93">
        <v>2101102</v>
      </c>
      <c r="B26" s="92" t="s">
        <v>193</v>
      </c>
      <c r="C26" s="83">
        <f t="shared" si="0"/>
        <v>22</v>
      </c>
      <c r="D26" s="83">
        <f t="shared" si="1"/>
        <v>22</v>
      </c>
      <c r="E26" s="83">
        <v>22</v>
      </c>
      <c r="F26" s="83">
        <v>0</v>
      </c>
      <c r="G26" s="83">
        <v>0</v>
      </c>
    </row>
    <row r="27" spans="1:7" ht="34.5" customHeight="1">
      <c r="A27" s="93">
        <v>2101103</v>
      </c>
      <c r="B27" s="92" t="s">
        <v>194</v>
      </c>
      <c r="C27" s="83">
        <f t="shared" si="0"/>
        <v>64.3</v>
      </c>
      <c r="D27" s="83">
        <f t="shared" si="1"/>
        <v>64.3</v>
      </c>
      <c r="E27" s="83">
        <v>64.3</v>
      </c>
      <c r="F27" s="83">
        <v>0</v>
      </c>
      <c r="G27" s="83">
        <v>0</v>
      </c>
    </row>
    <row r="28" spans="1:7" ht="34.5" customHeight="1">
      <c r="A28" s="93">
        <v>2101199</v>
      </c>
      <c r="B28" s="92" t="s">
        <v>195</v>
      </c>
      <c r="C28" s="83">
        <f t="shared" si="0"/>
        <v>3.6</v>
      </c>
      <c r="D28" s="83">
        <f t="shared" si="1"/>
        <v>3.6</v>
      </c>
      <c r="E28" s="83">
        <v>3.6</v>
      </c>
      <c r="F28" s="83">
        <v>0</v>
      </c>
      <c r="G28" s="83">
        <v>0</v>
      </c>
    </row>
    <row r="29" spans="1:7" ht="34.5" customHeight="1">
      <c r="A29" s="93">
        <v>232</v>
      </c>
      <c r="B29" s="16" t="s">
        <v>156</v>
      </c>
      <c r="C29" s="83">
        <f t="shared" si="0"/>
        <v>0.84</v>
      </c>
      <c r="D29" s="83">
        <f t="shared" si="1"/>
        <v>0</v>
      </c>
      <c r="E29" s="83">
        <f aca="true" t="shared" si="3" ref="E29:G30">E30</f>
        <v>0</v>
      </c>
      <c r="F29" s="83">
        <f t="shared" si="3"/>
        <v>0</v>
      </c>
      <c r="G29" s="83">
        <f t="shared" si="3"/>
        <v>0.84</v>
      </c>
    </row>
    <row r="30" spans="1:7" ht="34.5" customHeight="1">
      <c r="A30" s="93">
        <v>23203</v>
      </c>
      <c r="B30" s="92" t="s">
        <v>177</v>
      </c>
      <c r="C30" s="83">
        <f t="shared" si="0"/>
        <v>0.84</v>
      </c>
      <c r="D30" s="83">
        <f t="shared" si="1"/>
        <v>0</v>
      </c>
      <c r="E30" s="83">
        <f t="shared" si="3"/>
        <v>0</v>
      </c>
      <c r="F30" s="83">
        <f t="shared" si="3"/>
        <v>0</v>
      </c>
      <c r="G30" s="83">
        <f t="shared" si="3"/>
        <v>0.84</v>
      </c>
    </row>
    <row r="31" spans="1:7" ht="34.5" customHeight="1">
      <c r="A31" s="93">
        <v>2320301</v>
      </c>
      <c r="B31" s="92" t="s">
        <v>196</v>
      </c>
      <c r="C31" s="83">
        <f t="shared" si="0"/>
        <v>0.84</v>
      </c>
      <c r="D31" s="83">
        <f t="shared" si="1"/>
        <v>0</v>
      </c>
      <c r="E31" s="83">
        <v>0</v>
      </c>
      <c r="F31" s="83">
        <v>0</v>
      </c>
      <c r="G31" s="83">
        <v>0.84</v>
      </c>
    </row>
    <row r="32" spans="1:7" ht="34.5" customHeight="1">
      <c r="A32" s="20" t="s">
        <v>113</v>
      </c>
      <c r="B32" s="20" t="s">
        <v>68</v>
      </c>
      <c r="C32" s="83">
        <f>C6+C16+C19+C23+C29</f>
        <v>11323.34</v>
      </c>
      <c r="D32" s="83">
        <f>D6+D16+D19+D23+D29</f>
        <v>8861.8</v>
      </c>
      <c r="E32" s="83">
        <f>E6+E16+E19+E23+E29</f>
        <v>7088.2</v>
      </c>
      <c r="F32" s="83">
        <f>F6+F16+F19+F23+F29</f>
        <v>1773.6</v>
      </c>
      <c r="G32" s="83">
        <f>G6+G16+G19+G23+G29</f>
        <v>2461.54</v>
      </c>
    </row>
    <row r="33" spans="1:7" ht="27.75" customHeight="1">
      <c r="A33" s="34" t="s">
        <v>75</v>
      </c>
      <c r="B33" s="34"/>
      <c r="C33" s="34"/>
      <c r="D33" s="35"/>
      <c r="E33" s="35"/>
      <c r="F33" s="35"/>
      <c r="G33" s="3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0"/>
  <sheetViews>
    <sheetView showGridLines="0" showZeros="0" view="pageBreakPreview" zoomScale="85" zoomScaleNormal="115" zoomScaleSheetLayoutView="85" zoomScalePageLayoutView="0" workbookViewId="0" topLeftCell="A1">
      <selection activeCell="C6" sqref="C6"/>
    </sheetView>
  </sheetViews>
  <sheetFormatPr defaultColWidth="9.16015625" defaultRowHeight="12.75" customHeight="1"/>
  <cols>
    <col min="1" max="1" width="28.16015625" style="33" customWidth="1"/>
    <col min="2" max="2" width="31.5" style="33" customWidth="1"/>
    <col min="3" max="5" width="24.66015625" style="33" customWidth="1"/>
    <col min="6" max="243" width="7.66015625" style="33" customWidth="1"/>
    <col min="244" max="16384" width="9.16015625" style="33" customWidth="1"/>
  </cols>
  <sheetData>
    <row r="1" spans="1:2" ht="33.75" customHeight="1">
      <c r="A1" s="12" t="s">
        <v>114</v>
      </c>
      <c r="B1" s="12"/>
    </row>
    <row r="2" spans="1:243" ht="39.75" customHeight="1">
      <c r="A2" s="13" t="s">
        <v>115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95" t="s">
        <v>116</v>
      </c>
      <c r="B4" s="95"/>
      <c r="C4" s="15" t="s">
        <v>117</v>
      </c>
      <c r="D4" s="15"/>
      <c r="E4" s="1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39.75" customHeight="1">
      <c r="A5" s="14" t="s">
        <v>66</v>
      </c>
      <c r="B5" s="14" t="s">
        <v>67</v>
      </c>
      <c r="C5" s="14" t="s">
        <v>110</v>
      </c>
      <c r="D5" s="14" t="s">
        <v>111</v>
      </c>
      <c r="E5" s="14" t="s">
        <v>112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34.5" customHeight="1">
      <c r="A6" s="21">
        <v>301</v>
      </c>
      <c r="B6" s="16" t="s">
        <v>118</v>
      </c>
      <c r="C6" s="83">
        <f>D6+E6</f>
        <v>6954</v>
      </c>
      <c r="D6" s="83">
        <f>D7+D8+D9+D10+D11+D12+D13+D14+D15+D16+D17+D18</f>
        <v>6954</v>
      </c>
      <c r="E6" s="83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21">
        <v>30101</v>
      </c>
      <c r="B7" s="113" t="s">
        <v>200</v>
      </c>
      <c r="C7" s="83">
        <f aca="true" t="shared" si="0" ref="C7:C49">D7+E7</f>
        <v>1305.2</v>
      </c>
      <c r="D7" s="83">
        <v>1305.2</v>
      </c>
      <c r="E7" s="83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21">
        <v>30102</v>
      </c>
      <c r="B8" s="113" t="s">
        <v>201</v>
      </c>
      <c r="C8" s="83">
        <f t="shared" si="0"/>
        <v>1483.3</v>
      </c>
      <c r="D8" s="83">
        <v>1483.3</v>
      </c>
      <c r="E8" s="83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21">
        <v>30103</v>
      </c>
      <c r="B9" s="113" t="s">
        <v>202</v>
      </c>
      <c r="C9" s="83">
        <f t="shared" si="0"/>
        <v>835</v>
      </c>
      <c r="D9" s="83">
        <v>835</v>
      </c>
      <c r="E9" s="83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21">
        <v>30107</v>
      </c>
      <c r="B10" s="113" t="s">
        <v>203</v>
      </c>
      <c r="C10" s="83">
        <f t="shared" si="0"/>
        <v>120</v>
      </c>
      <c r="D10" s="83">
        <v>120</v>
      </c>
      <c r="E10" s="8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21">
        <v>30108</v>
      </c>
      <c r="B11" s="113" t="s">
        <v>204</v>
      </c>
      <c r="C11" s="83">
        <f t="shared" si="0"/>
        <v>549.9</v>
      </c>
      <c r="D11" s="83">
        <v>549.9</v>
      </c>
      <c r="E11" s="83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21">
        <v>30109</v>
      </c>
      <c r="B12" s="113" t="s">
        <v>205</v>
      </c>
      <c r="C12" s="83">
        <f t="shared" si="0"/>
        <v>275</v>
      </c>
      <c r="D12" s="83">
        <v>275</v>
      </c>
      <c r="E12" s="83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21">
        <v>30110</v>
      </c>
      <c r="B13" s="113" t="s">
        <v>206</v>
      </c>
      <c r="C13" s="83">
        <f t="shared" si="0"/>
        <v>343.7</v>
      </c>
      <c r="D13" s="83">
        <v>343.7</v>
      </c>
      <c r="E13" s="83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21">
        <v>30111</v>
      </c>
      <c r="B14" s="113" t="s">
        <v>207</v>
      </c>
      <c r="C14" s="83">
        <f t="shared" si="0"/>
        <v>64.3</v>
      </c>
      <c r="D14" s="83">
        <v>64.3</v>
      </c>
      <c r="E14" s="83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21">
        <v>30112</v>
      </c>
      <c r="B15" s="113" t="s">
        <v>208</v>
      </c>
      <c r="C15" s="83">
        <f t="shared" si="0"/>
        <v>8.92</v>
      </c>
      <c r="D15" s="83">
        <v>8.92</v>
      </c>
      <c r="E15" s="83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21">
        <v>30113</v>
      </c>
      <c r="B16" s="113" t="s">
        <v>209</v>
      </c>
      <c r="C16" s="83">
        <f t="shared" si="0"/>
        <v>1782.55</v>
      </c>
      <c r="D16" s="83">
        <v>1782.55</v>
      </c>
      <c r="E16" s="83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21">
        <v>30114</v>
      </c>
      <c r="B17" s="113" t="s">
        <v>210</v>
      </c>
      <c r="C17" s="83">
        <f t="shared" si="0"/>
        <v>3</v>
      </c>
      <c r="D17" s="83">
        <v>3</v>
      </c>
      <c r="E17" s="83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21">
        <v>30199</v>
      </c>
      <c r="B18" s="113" t="s">
        <v>211</v>
      </c>
      <c r="C18" s="83">
        <f t="shared" si="0"/>
        <v>183.13</v>
      </c>
      <c r="D18" s="83">
        <v>183.13</v>
      </c>
      <c r="E18" s="83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21">
        <v>302</v>
      </c>
      <c r="B19" s="16" t="s">
        <v>197</v>
      </c>
      <c r="C19" s="83">
        <f t="shared" si="0"/>
        <v>1768.12</v>
      </c>
      <c r="D19" s="83">
        <v>0</v>
      </c>
      <c r="E19" s="83">
        <f>E20+E21+E22+E23+E24+E25+E26+E27+E28+E29+E30+E31+E32+E33+E34+E35+E36+E37+E38+E39+E40+E41</f>
        <v>1768.12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21">
        <v>30201</v>
      </c>
      <c r="B20" s="113" t="s">
        <v>212</v>
      </c>
      <c r="C20" s="83">
        <f t="shared" si="0"/>
        <v>117.33</v>
      </c>
      <c r="D20" s="83">
        <v>0</v>
      </c>
      <c r="E20" s="83">
        <v>117.33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21">
        <v>30202</v>
      </c>
      <c r="B21" s="113" t="s">
        <v>213</v>
      </c>
      <c r="C21" s="83">
        <f t="shared" si="0"/>
        <v>2.9</v>
      </c>
      <c r="D21" s="83">
        <v>0</v>
      </c>
      <c r="E21" s="83">
        <v>2.9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21">
        <v>30204</v>
      </c>
      <c r="B22" s="113" t="s">
        <v>214</v>
      </c>
      <c r="C22" s="83">
        <f t="shared" si="0"/>
        <v>0.4</v>
      </c>
      <c r="D22" s="83">
        <v>0</v>
      </c>
      <c r="E22" s="83">
        <v>0.4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21">
        <v>30205</v>
      </c>
      <c r="B23" s="113" t="s">
        <v>215</v>
      </c>
      <c r="C23" s="83">
        <f t="shared" si="0"/>
        <v>28</v>
      </c>
      <c r="D23" s="83">
        <v>0</v>
      </c>
      <c r="E23" s="83">
        <v>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21">
        <v>30206</v>
      </c>
      <c r="B24" s="113" t="s">
        <v>216</v>
      </c>
      <c r="C24" s="83">
        <f t="shared" si="0"/>
        <v>115</v>
      </c>
      <c r="D24" s="83">
        <v>0</v>
      </c>
      <c r="E24" s="83">
        <v>115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34.5" customHeight="1">
      <c r="A25" s="21">
        <v>30207</v>
      </c>
      <c r="B25" s="113" t="s">
        <v>217</v>
      </c>
      <c r="C25" s="83">
        <f t="shared" si="0"/>
        <v>37.8</v>
      </c>
      <c r="D25" s="83">
        <v>0</v>
      </c>
      <c r="E25" s="83">
        <v>37.8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34.5" customHeight="1">
      <c r="A26" s="21">
        <v>30208</v>
      </c>
      <c r="B26" s="113" t="s">
        <v>218</v>
      </c>
      <c r="C26" s="83">
        <f t="shared" si="0"/>
        <v>135.3</v>
      </c>
      <c r="D26" s="83">
        <v>0</v>
      </c>
      <c r="E26" s="83">
        <v>135.3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ht="34.5" customHeight="1">
      <c r="A27" s="21">
        <v>30209</v>
      </c>
      <c r="B27" s="113" t="s">
        <v>219</v>
      </c>
      <c r="C27" s="83">
        <f t="shared" si="0"/>
        <v>662.85</v>
      </c>
      <c r="D27" s="83">
        <v>0</v>
      </c>
      <c r="E27" s="83">
        <v>662.85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34.5" customHeight="1">
      <c r="A28" s="21">
        <v>30211</v>
      </c>
      <c r="B28" s="113" t="s">
        <v>220</v>
      </c>
      <c r="C28" s="83">
        <f t="shared" si="0"/>
        <v>9</v>
      </c>
      <c r="D28" s="83">
        <v>0</v>
      </c>
      <c r="E28" s="83">
        <v>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34.5" customHeight="1">
      <c r="A29" s="21">
        <v>30213</v>
      </c>
      <c r="B29" s="113" t="s">
        <v>221</v>
      </c>
      <c r="C29" s="83">
        <f t="shared" si="0"/>
        <v>59.56</v>
      </c>
      <c r="D29" s="83">
        <v>0</v>
      </c>
      <c r="E29" s="83">
        <v>59.56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ht="34.5" customHeight="1">
      <c r="A30" s="21">
        <v>30214</v>
      </c>
      <c r="B30" s="113" t="s">
        <v>222</v>
      </c>
      <c r="C30" s="83">
        <f t="shared" si="0"/>
        <v>0.4</v>
      </c>
      <c r="D30" s="83">
        <v>0</v>
      </c>
      <c r="E30" s="83">
        <v>0.4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ht="34.5" customHeight="1">
      <c r="A31" s="21">
        <v>30215</v>
      </c>
      <c r="B31" s="113" t="s">
        <v>223</v>
      </c>
      <c r="C31" s="83">
        <f t="shared" si="0"/>
        <v>0.5</v>
      </c>
      <c r="D31" s="83">
        <v>0</v>
      </c>
      <c r="E31" s="83">
        <v>0.5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34.5" customHeight="1">
      <c r="A32" s="21">
        <v>30216</v>
      </c>
      <c r="B32" s="113" t="s">
        <v>224</v>
      </c>
      <c r="C32" s="83">
        <f t="shared" si="0"/>
        <v>4.9</v>
      </c>
      <c r="D32" s="83">
        <v>0</v>
      </c>
      <c r="E32" s="83">
        <v>4.9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ht="34.5" customHeight="1">
      <c r="A33" s="21">
        <v>30217</v>
      </c>
      <c r="B33" s="113" t="s">
        <v>225</v>
      </c>
      <c r="C33" s="83">
        <f t="shared" si="0"/>
        <v>13</v>
      </c>
      <c r="D33" s="83">
        <v>0</v>
      </c>
      <c r="E33" s="83">
        <v>13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ht="34.5" customHeight="1">
      <c r="A34" s="21">
        <v>30226</v>
      </c>
      <c r="B34" s="113" t="s">
        <v>226</v>
      </c>
      <c r="C34" s="83">
        <f t="shared" si="0"/>
        <v>6.6</v>
      </c>
      <c r="D34" s="83">
        <v>0</v>
      </c>
      <c r="E34" s="83">
        <v>6.6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43" ht="34.5" customHeight="1">
      <c r="A35" s="21">
        <v>30227</v>
      </c>
      <c r="B35" s="113" t="s">
        <v>227</v>
      </c>
      <c r="C35" s="83">
        <f t="shared" si="0"/>
        <v>15.6</v>
      </c>
      <c r="D35" s="83">
        <v>0</v>
      </c>
      <c r="E35" s="83">
        <v>15.6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1:243" ht="34.5" customHeight="1">
      <c r="A36" s="21">
        <v>30228</v>
      </c>
      <c r="B36" s="113" t="s">
        <v>228</v>
      </c>
      <c r="C36" s="83">
        <f t="shared" si="0"/>
        <v>55.4</v>
      </c>
      <c r="D36" s="83">
        <v>0</v>
      </c>
      <c r="E36" s="83">
        <v>55.4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ht="34.5" customHeight="1">
      <c r="A37" s="21">
        <v>30229</v>
      </c>
      <c r="B37" s="113" t="s">
        <v>229</v>
      </c>
      <c r="C37" s="83">
        <f t="shared" si="0"/>
        <v>60.3</v>
      </c>
      <c r="D37" s="83">
        <v>0</v>
      </c>
      <c r="E37" s="83">
        <v>60.3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43" ht="34.5" customHeight="1">
      <c r="A38" s="21">
        <v>30231</v>
      </c>
      <c r="B38" s="113" t="s">
        <v>230</v>
      </c>
      <c r="C38" s="83">
        <f t="shared" si="0"/>
        <v>20.4</v>
      </c>
      <c r="D38" s="83">
        <v>0</v>
      </c>
      <c r="E38" s="83">
        <v>20.4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243" ht="34.5" customHeight="1">
      <c r="A39" s="21">
        <v>30239</v>
      </c>
      <c r="B39" s="113" t="s">
        <v>231</v>
      </c>
      <c r="C39" s="83">
        <f t="shared" si="0"/>
        <v>237</v>
      </c>
      <c r="D39" s="83">
        <v>0</v>
      </c>
      <c r="E39" s="83">
        <v>237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</row>
    <row r="40" spans="1:243" ht="34.5" customHeight="1">
      <c r="A40" s="21">
        <v>30240</v>
      </c>
      <c r="B40" s="113" t="s">
        <v>232</v>
      </c>
      <c r="C40" s="83">
        <f t="shared" si="0"/>
        <v>4.5</v>
      </c>
      <c r="D40" s="83">
        <v>0</v>
      </c>
      <c r="E40" s="83">
        <v>4.5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</row>
    <row r="41" spans="1:243" ht="34.5" customHeight="1">
      <c r="A41" s="21">
        <v>30299</v>
      </c>
      <c r="B41" s="113" t="s">
        <v>233</v>
      </c>
      <c r="C41" s="83">
        <f t="shared" si="0"/>
        <v>181.38</v>
      </c>
      <c r="D41" s="83">
        <v>0</v>
      </c>
      <c r="E41" s="83">
        <v>181.38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</row>
    <row r="42" spans="1:243" ht="34.5" customHeight="1">
      <c r="A42" s="21">
        <v>303</v>
      </c>
      <c r="B42" s="16" t="s">
        <v>198</v>
      </c>
      <c r="C42" s="83">
        <f t="shared" si="0"/>
        <v>134.2</v>
      </c>
      <c r="D42" s="83">
        <f>D43+D44+D45+D46</f>
        <v>134.2</v>
      </c>
      <c r="E42" s="83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</row>
    <row r="43" spans="1:243" ht="34.5" customHeight="1">
      <c r="A43" s="21">
        <v>30301</v>
      </c>
      <c r="B43" s="113" t="s">
        <v>234</v>
      </c>
      <c r="C43" s="83">
        <f t="shared" si="0"/>
        <v>16.7</v>
      </c>
      <c r="D43" s="83">
        <v>16.7</v>
      </c>
      <c r="E43" s="83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</row>
    <row r="44" spans="1:243" ht="34.5" customHeight="1">
      <c r="A44" s="21">
        <v>30302</v>
      </c>
      <c r="B44" s="113" t="s">
        <v>235</v>
      </c>
      <c r="C44" s="83">
        <f t="shared" si="0"/>
        <v>98.1</v>
      </c>
      <c r="D44" s="83">
        <v>98.1</v>
      </c>
      <c r="E44" s="83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</row>
    <row r="45" spans="1:243" ht="34.5" customHeight="1">
      <c r="A45" s="21">
        <v>30307</v>
      </c>
      <c r="B45" s="113" t="s">
        <v>236</v>
      </c>
      <c r="C45" s="83">
        <f t="shared" si="0"/>
        <v>2.6</v>
      </c>
      <c r="D45" s="83">
        <v>2.6</v>
      </c>
      <c r="E45" s="83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</row>
    <row r="46" spans="1:243" ht="34.5" customHeight="1">
      <c r="A46" s="21">
        <v>30399</v>
      </c>
      <c r="B46" s="113" t="s">
        <v>237</v>
      </c>
      <c r="C46" s="83">
        <f t="shared" si="0"/>
        <v>16.8</v>
      </c>
      <c r="D46" s="83">
        <v>16.8</v>
      </c>
      <c r="E46" s="83"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</row>
    <row r="47" spans="1:243" ht="34.5" customHeight="1">
      <c r="A47" s="21">
        <v>310</v>
      </c>
      <c r="B47" s="16" t="s">
        <v>199</v>
      </c>
      <c r="C47" s="83">
        <f t="shared" si="0"/>
        <v>5.48</v>
      </c>
      <c r="D47" s="83">
        <v>0</v>
      </c>
      <c r="E47" s="83">
        <f>E48</f>
        <v>5.48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</row>
    <row r="48" spans="1:243" ht="34.5" customHeight="1">
      <c r="A48" s="21">
        <v>31002</v>
      </c>
      <c r="B48" s="113" t="s">
        <v>238</v>
      </c>
      <c r="C48" s="83">
        <f t="shared" si="0"/>
        <v>5.48</v>
      </c>
      <c r="D48" s="83">
        <v>0</v>
      </c>
      <c r="E48" s="83">
        <v>5.48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</row>
    <row r="49" spans="1:243" ht="34.5" customHeight="1">
      <c r="A49" s="21"/>
      <c r="B49" s="20" t="s">
        <v>68</v>
      </c>
      <c r="C49" s="83">
        <f t="shared" si="0"/>
        <v>8861.8</v>
      </c>
      <c r="D49" s="83">
        <f>D6+D42</f>
        <v>7088.2</v>
      </c>
      <c r="E49" s="83">
        <f>E19+E47</f>
        <v>1773.6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</row>
    <row r="50" spans="1:2" ht="29.25" customHeight="1">
      <c r="A50" s="22" t="s">
        <v>119</v>
      </c>
      <c r="B50" s="22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D8" sqref="D8"/>
    </sheetView>
  </sheetViews>
  <sheetFormatPr defaultColWidth="12" defaultRowHeight="11.25"/>
  <cols>
    <col min="1" max="1" width="21.66015625" style="24" customWidth="1"/>
    <col min="2" max="6" width="18" style="24" customWidth="1"/>
    <col min="7" max="16384" width="12" style="24" customWidth="1"/>
  </cols>
  <sheetData>
    <row r="1" spans="1:6" ht="44.25" customHeight="1">
      <c r="A1" s="12" t="s">
        <v>120</v>
      </c>
      <c r="B1" s="25"/>
      <c r="C1" s="25"/>
      <c r="D1" s="25"/>
      <c r="E1" s="25"/>
      <c r="F1" s="25"/>
    </row>
    <row r="2" spans="1:6" ht="42" customHeight="1">
      <c r="A2" s="106" t="s">
        <v>121</v>
      </c>
      <c r="B2" s="106"/>
      <c r="C2" s="106"/>
      <c r="D2" s="106"/>
      <c r="E2" s="106"/>
      <c r="F2" s="106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6"/>
      <c r="B4" s="26"/>
      <c r="C4" s="26"/>
      <c r="D4" s="26"/>
      <c r="E4" s="26"/>
      <c r="F4" s="30" t="s">
        <v>2</v>
      </c>
    </row>
    <row r="5" spans="1:9" ht="64.5" customHeight="1">
      <c r="A5" s="108" t="s">
        <v>122</v>
      </c>
      <c r="B5" s="108" t="s">
        <v>123</v>
      </c>
      <c r="C5" s="107" t="s">
        <v>124</v>
      </c>
      <c r="D5" s="107"/>
      <c r="E5" s="107"/>
      <c r="F5" s="107" t="s">
        <v>125</v>
      </c>
      <c r="H5" s="31"/>
      <c r="I5" s="31"/>
    </row>
    <row r="6" spans="1:9" ht="64.5" customHeight="1">
      <c r="A6" s="108"/>
      <c r="B6" s="108"/>
      <c r="C6" s="28" t="s">
        <v>126</v>
      </c>
      <c r="D6" s="27" t="s">
        <v>127</v>
      </c>
      <c r="E6" s="27" t="s">
        <v>128</v>
      </c>
      <c r="F6" s="107"/>
      <c r="H6" s="32"/>
      <c r="I6" s="31"/>
    </row>
    <row r="7" spans="1:9" ht="64.5" customHeight="1">
      <c r="A7" s="83">
        <f>B7+C7+F7</f>
        <v>33.4</v>
      </c>
      <c r="B7" s="83"/>
      <c r="C7" s="83">
        <f>D7+E7</f>
        <v>20.4</v>
      </c>
      <c r="D7" s="83"/>
      <c r="E7" s="83">
        <v>20.4</v>
      </c>
      <c r="F7" s="83">
        <v>13</v>
      </c>
      <c r="H7" s="31"/>
      <c r="I7" s="31"/>
    </row>
    <row r="8" spans="1:6" ht="51" customHeight="1">
      <c r="A8" s="29"/>
      <c r="B8" s="26"/>
      <c r="C8" s="26"/>
      <c r="D8" s="26"/>
      <c r="E8" s="26"/>
      <c r="F8" s="2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C7" sqref="C7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129</v>
      </c>
      <c r="B1" s="12"/>
    </row>
    <row r="2" spans="1:5" s="8" customFormat="1" ht="34.5" customHeight="1">
      <c r="A2" s="13" t="s">
        <v>130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95" t="s">
        <v>66</v>
      </c>
      <c r="B4" s="95" t="s">
        <v>67</v>
      </c>
      <c r="C4" s="15" t="s">
        <v>131</v>
      </c>
      <c r="D4" s="15"/>
      <c r="E4" s="1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0" customFormat="1" ht="39.75" customHeight="1">
      <c r="A5" s="109"/>
      <c r="B5" s="109"/>
      <c r="C5" s="14" t="s">
        <v>110</v>
      </c>
      <c r="D5" s="14" t="s">
        <v>69</v>
      </c>
      <c r="E5" s="14" t="s">
        <v>70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16"/>
      <c r="B6" s="16"/>
      <c r="C6" s="84"/>
      <c r="D6" s="83"/>
      <c r="E6" s="83"/>
    </row>
    <row r="7" spans="1:5" ht="64.5" customHeight="1">
      <c r="A7" s="18"/>
      <c r="B7" s="18"/>
      <c r="C7" s="84"/>
      <c r="D7" s="83"/>
      <c r="E7" s="83"/>
    </row>
    <row r="8" spans="1:5" ht="34.5" customHeight="1">
      <c r="A8" s="19"/>
      <c r="B8" s="19"/>
      <c r="C8" s="84"/>
      <c r="D8" s="83"/>
      <c r="E8" s="83"/>
    </row>
    <row r="9" spans="1:5" ht="34.5" customHeight="1">
      <c r="A9" s="20"/>
      <c r="B9" s="20"/>
      <c r="C9" s="84"/>
      <c r="D9" s="83"/>
      <c r="E9" s="83"/>
    </row>
    <row r="10" spans="1:5" ht="34.5" customHeight="1">
      <c r="A10" s="21"/>
      <c r="B10" s="21"/>
      <c r="C10" s="84"/>
      <c r="D10" s="83"/>
      <c r="E10" s="83"/>
    </row>
    <row r="11" spans="1:5" ht="34.5" customHeight="1">
      <c r="A11" s="18"/>
      <c r="B11" s="18"/>
      <c r="C11" s="84"/>
      <c r="D11" s="83"/>
      <c r="E11" s="83"/>
    </row>
    <row r="12" spans="1:5" ht="34.5" customHeight="1">
      <c r="A12" s="19"/>
      <c r="B12" s="19"/>
      <c r="C12" s="84"/>
      <c r="D12" s="83"/>
      <c r="E12" s="83"/>
    </row>
    <row r="13" spans="1:5" ht="34.5" customHeight="1">
      <c r="A13" s="20"/>
      <c r="B13" s="20"/>
      <c r="C13" s="84"/>
      <c r="D13" s="83"/>
      <c r="E13" s="83"/>
    </row>
    <row r="14" spans="1:5" ht="34.5" customHeight="1">
      <c r="A14" s="20"/>
      <c r="B14" s="20"/>
      <c r="C14" s="84"/>
      <c r="D14" s="83"/>
      <c r="E14" s="83"/>
    </row>
    <row r="15" spans="1:5" ht="34.5" customHeight="1">
      <c r="A15" s="20"/>
      <c r="B15" s="20" t="s">
        <v>132</v>
      </c>
      <c r="C15" s="84"/>
      <c r="D15" s="83"/>
      <c r="E15" s="83"/>
    </row>
    <row r="16" spans="1:2" ht="27.75" customHeight="1">
      <c r="A16" s="22" t="s">
        <v>75</v>
      </c>
      <c r="B16" s="2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2024-02-22T06:55:36Z</cp:lastPrinted>
  <dcterms:created xsi:type="dcterms:W3CDTF">2016-02-19T02:32:40Z</dcterms:created>
  <dcterms:modified xsi:type="dcterms:W3CDTF">2024-02-22T06:56:00Z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