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25" activeTab="0"/>
  </bookViews>
  <sheets>
    <sheet name="资金分配表" sheetId="1" r:id="rId1"/>
    <sheet name="测算明细表" sheetId="2" r:id="rId2"/>
  </sheets>
  <definedNames/>
  <calcPr fullCalcOnLoad="1"/>
</workbook>
</file>

<file path=xl/sharedStrings.xml><?xml version="1.0" encoding="utf-8"?>
<sst xmlns="http://schemas.openxmlformats.org/spreadsheetml/2006/main" count="63" uniqueCount="35">
  <si>
    <t>资金分配表</t>
  </si>
  <si>
    <t>单位：万元</t>
  </si>
  <si>
    <t>项目</t>
  </si>
  <si>
    <t>小计</t>
  </si>
  <si>
    <t>合计</t>
  </si>
  <si>
    <t>滨海新区</t>
  </si>
  <si>
    <t>和平区</t>
  </si>
  <si>
    <t>河东区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</si>
  <si>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</si>
  <si>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</si>
  <si>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</si>
  <si>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</si>
  <si>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</si>
  <si>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</si>
  <si>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</si>
  <si>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</si>
  <si>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</si>
  <si>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</si>
  <si>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宁河区</t>
  </si>
  <si>
    <t>静海区</t>
  </si>
  <si>
    <t>蓟州区</t>
  </si>
  <si>
    <t>困难残疾人生活补贴和重度残疾人护理补贴(残保金）</t>
  </si>
  <si>
    <t>残疾人托养服务补贴（残保金）</t>
  </si>
  <si>
    <t>残疾人专职委员管理经费（残保金）</t>
  </si>
  <si>
    <t>全年下达</t>
  </si>
  <si>
    <t>已下达</t>
  </si>
  <si>
    <t>尚未下达</t>
  </si>
  <si>
    <t>本次下达</t>
  </si>
  <si>
    <t>12000021P430LUD100050</t>
  </si>
  <si>
    <t>12000021P430LUD10006K</t>
  </si>
  <si>
    <t>12000021P430LUD10004C</t>
  </si>
  <si>
    <t>代码</t>
  </si>
  <si>
    <r>
      <t xml:space="preserve">困难残疾人生活补贴和重度残疾人护理补贴
</t>
    </r>
    <r>
      <rPr>
        <sz val="10"/>
        <rFont val="宋体"/>
        <family val="0"/>
      </rPr>
      <t>（项目代码：12000021P430LUD10004C；残疾人事业发展）</t>
    </r>
  </si>
  <si>
    <r>
      <t xml:space="preserve">残疾人托养服务补贴
</t>
    </r>
    <r>
      <rPr>
        <sz val="10"/>
        <rFont val="宋体"/>
        <family val="0"/>
      </rPr>
      <t>（项目代码：12000021P430LUD100050；残疾人事业发展）</t>
    </r>
  </si>
  <si>
    <r>
      <t xml:space="preserve">残疾人专职委员管理经费
</t>
    </r>
    <r>
      <rPr>
        <sz val="10"/>
        <rFont val="宋体"/>
        <family val="0"/>
      </rPr>
      <t>（项目代码：12000021P430LUD10006K；残疾人事业发展）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</si>
</sst>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zoomScalePageLayoutView="0" workbookViewId="0" topLeftCell="A1">
      <selection activeCell="G3" sqref="G3"/>
    </sheetView>
  </sheetViews>
  <sheetFormatPr defaultColWidth="9.00390625" defaultRowHeight="14.25"/>
  <cols>
    <col min="2" max="2" width="17.25390625" style="0" customWidth="1"/>
    <col min="3" max="3" width="31.00390625" style="0" customWidth="1"/>
    <col min="4" max="4" width="31.50390625" style="0" customWidth="1"/>
    <col min="5" max="5" width="31.375" style="0" customWidth="1"/>
  </cols>
  <sheetData>
    <row r="1" spans="1:5" ht="42" customHeight="1">
      <c r="A1" s="16" t="s">
        <v>0</v>
      </c>
      <c r="B1" s="16"/>
      <c r="C1" s="16"/>
      <c r="D1" s="16"/>
      <c r="E1" s="16"/>
    </row>
    <row r="2" spans="1:5" ht="24" customHeight="1">
      <c r="A2" s="2"/>
      <c r="B2" s="2"/>
      <c r="C2" s="2"/>
      <c r="D2" s="2"/>
      <c r="E2" s="9" t="s">
        <v>1</v>
      </c>
    </row>
    <row r="3" spans="1:6" s="8" customFormat="1" ht="73.5">
      <c r="A3" s="14" t="s">
        <v>2</v>
      </c>
      <c r="B3" s="10" t="s">
        <v>3</v>
      </c>
      <c r="C3" s="24" t="s">
        <v>32</v>
      </c>
      <c r="D3" s="24" t="s">
        <v>33</v>
      </c>
      <c r="E3" s="24" t="s">
        <v>34</v>
      </c>
      <c r="F3" s="11"/>
    </row>
    <row r="4" spans="1:6" s="1" customFormat="1" ht="30" customHeight="1">
      <c r="A4" s="12" t="s">
        <v>4</v>
      </c>
      <c r="B4" s="12">
        <f>SUM(B5:B20)</f>
        <v>8200</v>
      </c>
      <c r="C4" s="12">
        <f>SUM(C5:C20)</f>
        <v>5675</v>
      </c>
      <c r="D4" s="12">
        <f>SUM(D5:D20)</f>
        <v>2355.9</v>
      </c>
      <c r="E4" s="12">
        <f>SUM(E5:E20)</f>
        <v>169.09999999999997</v>
      </c>
      <c r="F4" s="13"/>
    </row>
    <row r="5" spans="1:5" ht="30" customHeight="1">
      <c r="A5" s="4" t="s">
        <v>5</v>
      </c>
      <c r="B5" s="4">
        <f>C5+D5+E5</f>
        <v>420.90000000000003</v>
      </c>
      <c r="C5" s="4">
        <v>209.9</v>
      </c>
      <c r="D5" s="4">
        <v>187.4</v>
      </c>
      <c r="E5" s="4">
        <v>23.6</v>
      </c>
    </row>
    <row r="6" spans="1:5" ht="30" customHeight="1">
      <c r="A6" s="4" t="s">
        <v>6</v>
      </c>
      <c r="B6" s="4">
        <f aca="true" t="shared" si="0" ref="B6:B20">C6+D6+E6</f>
        <v>241.8</v>
      </c>
      <c r="C6" s="4">
        <v>184.3</v>
      </c>
      <c r="D6" s="4">
        <v>51.9</v>
      </c>
      <c r="E6" s="4">
        <v>5.6</v>
      </c>
    </row>
    <row r="7" spans="1:5" ht="30" customHeight="1">
      <c r="A7" s="4" t="s">
        <v>7</v>
      </c>
      <c r="B7" s="4">
        <f t="shared" si="0"/>
        <v>820.9</v>
      </c>
      <c r="C7" s="4">
        <v>671.4</v>
      </c>
      <c r="D7" s="4">
        <v>136</v>
      </c>
      <c r="E7" s="4">
        <v>13.5</v>
      </c>
    </row>
    <row r="8" spans="1:5" ht="30" customHeight="1">
      <c r="A8" s="4" t="s">
        <v>8</v>
      </c>
      <c r="B8" s="4">
        <f t="shared" si="0"/>
        <v>505</v>
      </c>
      <c r="C8" s="4">
        <v>353.2</v>
      </c>
      <c r="D8" s="4">
        <v>137.9</v>
      </c>
      <c r="E8" s="4">
        <v>13.9</v>
      </c>
    </row>
    <row r="9" spans="1:5" ht="30" customHeight="1">
      <c r="A9" s="4" t="s">
        <v>9</v>
      </c>
      <c r="B9" s="4">
        <f t="shared" si="0"/>
        <v>644</v>
      </c>
      <c r="C9" s="4">
        <v>469.7</v>
      </c>
      <c r="D9" s="4">
        <v>162.3</v>
      </c>
      <c r="E9" s="4">
        <v>12</v>
      </c>
    </row>
    <row r="10" spans="1:5" ht="30" customHeight="1">
      <c r="A10" s="4" t="s">
        <v>10</v>
      </c>
      <c r="B10" s="4">
        <f t="shared" si="0"/>
        <v>677.8000000000001</v>
      </c>
      <c r="C10" s="4">
        <v>508.1</v>
      </c>
      <c r="D10" s="4">
        <v>158.8</v>
      </c>
      <c r="E10" s="4">
        <v>10.9</v>
      </c>
    </row>
    <row r="11" spans="1:5" ht="30" customHeight="1">
      <c r="A11" s="4" t="s">
        <v>11</v>
      </c>
      <c r="B11" s="4">
        <f t="shared" si="0"/>
        <v>525.8</v>
      </c>
      <c r="C11" s="4">
        <v>389.2</v>
      </c>
      <c r="D11" s="4">
        <v>125.8</v>
      </c>
      <c r="E11" s="4">
        <v>10.8</v>
      </c>
    </row>
    <row r="12" spans="1:5" ht="30" customHeight="1">
      <c r="A12" s="4" t="s">
        <v>12</v>
      </c>
      <c r="B12" s="4">
        <f t="shared" si="0"/>
        <v>294.70000000000005</v>
      </c>
      <c r="C12" s="4">
        <v>197.1</v>
      </c>
      <c r="D12" s="4">
        <v>91</v>
      </c>
      <c r="E12" s="4">
        <v>6.6</v>
      </c>
    </row>
    <row r="13" spans="1:5" ht="30" customHeight="1">
      <c r="A13" s="4" t="s">
        <v>13</v>
      </c>
      <c r="B13" s="4">
        <f t="shared" si="0"/>
        <v>362.2</v>
      </c>
      <c r="C13" s="4">
        <v>252.1</v>
      </c>
      <c r="D13" s="4">
        <v>104.9</v>
      </c>
      <c r="E13" s="4">
        <v>5.2</v>
      </c>
    </row>
    <row r="14" spans="1:5" ht="30" customHeight="1">
      <c r="A14" s="4" t="s">
        <v>14</v>
      </c>
      <c r="B14" s="4">
        <f t="shared" si="0"/>
        <v>337.8</v>
      </c>
      <c r="C14" s="4">
        <v>210</v>
      </c>
      <c r="D14" s="4">
        <v>120.5</v>
      </c>
      <c r="E14" s="4">
        <v>7.3</v>
      </c>
    </row>
    <row r="15" spans="1:5" ht="30" customHeight="1">
      <c r="A15" s="4" t="s">
        <v>15</v>
      </c>
      <c r="B15" s="4">
        <f t="shared" si="0"/>
        <v>439.3</v>
      </c>
      <c r="C15" s="4">
        <v>307.8</v>
      </c>
      <c r="D15" s="4">
        <v>123</v>
      </c>
      <c r="E15" s="4">
        <v>8.5</v>
      </c>
    </row>
    <row r="16" spans="1:5" ht="30" customHeight="1">
      <c r="A16" s="4" t="s">
        <v>16</v>
      </c>
      <c r="B16" s="4">
        <f t="shared" si="0"/>
        <v>693.7</v>
      </c>
      <c r="C16" s="4">
        <v>462</v>
      </c>
      <c r="D16" s="4">
        <v>219.7</v>
      </c>
      <c r="E16" s="4">
        <v>12</v>
      </c>
    </row>
    <row r="17" spans="1:5" ht="30" customHeight="1">
      <c r="A17" s="4" t="s">
        <v>17</v>
      </c>
      <c r="B17" s="4">
        <f t="shared" si="0"/>
        <v>625.5999999999999</v>
      </c>
      <c r="C17" s="4">
        <v>398.1</v>
      </c>
      <c r="D17" s="4">
        <v>217.2</v>
      </c>
      <c r="E17" s="4">
        <v>10.3</v>
      </c>
    </row>
    <row r="18" spans="1:5" ht="30" customHeight="1">
      <c r="A18" s="4" t="s">
        <v>18</v>
      </c>
      <c r="B18" s="4">
        <f t="shared" si="0"/>
        <v>365</v>
      </c>
      <c r="C18" s="4">
        <v>226</v>
      </c>
      <c r="D18" s="4">
        <v>131.3</v>
      </c>
      <c r="E18" s="4">
        <v>7.7</v>
      </c>
    </row>
    <row r="19" spans="1:5" ht="30" customHeight="1">
      <c r="A19" s="4" t="s">
        <v>19</v>
      </c>
      <c r="B19" s="4">
        <f t="shared" si="0"/>
        <v>561.1</v>
      </c>
      <c r="C19" s="4">
        <v>382</v>
      </c>
      <c r="D19" s="4">
        <v>171.9</v>
      </c>
      <c r="E19" s="4">
        <v>7.2</v>
      </c>
    </row>
    <row r="20" spans="1:5" ht="30" customHeight="1">
      <c r="A20" s="4" t="s">
        <v>20</v>
      </c>
      <c r="B20" s="4">
        <f t="shared" si="0"/>
        <v>684.4000000000001</v>
      </c>
      <c r="C20" s="4">
        <v>454.1</v>
      </c>
      <c r="D20" s="4">
        <v>216.3</v>
      </c>
      <c r="E20" s="4">
        <v>14</v>
      </c>
    </row>
  </sheetData>
  <sheetProtection/>
  <mergeCells count="1">
    <mergeCell ref="A1:E1"/>
  </mergeCells>
  <printOptions horizontalCentered="1" vertic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zoomScaleSheetLayoutView="100" zoomScalePageLayoutView="0" workbookViewId="0" topLeftCell="A1">
      <selection activeCell="B11" sqref="B11"/>
    </sheetView>
  </sheetViews>
  <sheetFormatPr defaultColWidth="9.00390625" defaultRowHeight="14.25"/>
  <cols>
    <col min="2" max="13" width="12.125" style="0" customWidth="1"/>
  </cols>
  <sheetData>
    <row r="1" spans="1:13" ht="33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3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17" t="s">
        <v>1</v>
      </c>
      <c r="L2" s="17"/>
      <c r="M2" s="17"/>
    </row>
    <row r="3" spans="1:13" ht="36" customHeight="1">
      <c r="A3" s="3" t="s">
        <v>2</v>
      </c>
      <c r="B3" s="18" t="s">
        <v>21</v>
      </c>
      <c r="C3" s="19"/>
      <c r="D3" s="19"/>
      <c r="E3" s="19"/>
      <c r="F3" s="18" t="s">
        <v>22</v>
      </c>
      <c r="G3" s="19"/>
      <c r="H3" s="19"/>
      <c r="I3" s="19"/>
      <c r="J3" s="18" t="s">
        <v>23</v>
      </c>
      <c r="K3" s="19"/>
      <c r="L3" s="19"/>
      <c r="M3" s="20"/>
    </row>
    <row r="4" spans="1:13" ht="33.75" customHeight="1">
      <c r="A4" s="15" t="s">
        <v>31</v>
      </c>
      <c r="B4" s="21" t="s">
        <v>30</v>
      </c>
      <c r="C4" s="22"/>
      <c r="D4" s="22"/>
      <c r="E4" s="23"/>
      <c r="F4" s="21" t="s">
        <v>28</v>
      </c>
      <c r="G4" s="22"/>
      <c r="H4" s="22"/>
      <c r="I4" s="23"/>
      <c r="J4" s="21" t="s">
        <v>29</v>
      </c>
      <c r="K4" s="22"/>
      <c r="L4" s="22"/>
      <c r="M4" s="23"/>
    </row>
    <row r="5" spans="1:13" ht="36" customHeight="1">
      <c r="A5" s="3"/>
      <c r="B5" s="4" t="s">
        <v>24</v>
      </c>
      <c r="C5" s="4" t="s">
        <v>25</v>
      </c>
      <c r="D5" s="5" t="s">
        <v>26</v>
      </c>
      <c r="E5" s="4" t="s">
        <v>27</v>
      </c>
      <c r="F5" s="4" t="s">
        <v>24</v>
      </c>
      <c r="G5" s="4" t="s">
        <v>25</v>
      </c>
      <c r="H5" s="5" t="s">
        <v>26</v>
      </c>
      <c r="I5" s="4" t="s">
        <v>27</v>
      </c>
      <c r="J5" s="4" t="s">
        <v>24</v>
      </c>
      <c r="K5" s="4" t="s">
        <v>25</v>
      </c>
      <c r="L5" s="5" t="s">
        <v>26</v>
      </c>
      <c r="M5" s="4" t="s">
        <v>27</v>
      </c>
    </row>
    <row r="6" spans="1:13" s="1" customFormat="1" ht="24.75" customHeight="1">
      <c r="A6" s="6" t="s">
        <v>4</v>
      </c>
      <c r="B6" s="6">
        <f>SUM(B7:B22)</f>
        <v>20342.100000000002</v>
      </c>
      <c r="C6" s="6">
        <f>SUM(C7:C22)</f>
        <v>10366</v>
      </c>
      <c r="D6" s="7">
        <f>SUM(D7:D22)</f>
        <v>9976.1</v>
      </c>
      <c r="E6" s="6">
        <v>5675</v>
      </c>
      <c r="F6" s="6">
        <f>SUM(F7:F22)</f>
        <v>8231.5</v>
      </c>
      <c r="G6" s="6">
        <f>SUM(G7:G22)</f>
        <v>4134.6</v>
      </c>
      <c r="H6" s="7">
        <f>SUM(H7:H22)</f>
        <v>4096.9</v>
      </c>
      <c r="I6" s="6">
        <v>2355.9</v>
      </c>
      <c r="J6" s="6">
        <f>SUM(J7:J22)</f>
        <v>4401</v>
      </c>
      <c r="K6" s="6">
        <f>SUM(K7:K22)</f>
        <v>3301.1000000000004</v>
      </c>
      <c r="L6" s="7">
        <f>SUM(L7:L22)</f>
        <v>1099.9</v>
      </c>
      <c r="M6" s="6">
        <v>169.1</v>
      </c>
    </row>
    <row r="7" spans="1:13" ht="24.75" customHeight="1">
      <c r="A7" s="3" t="s">
        <v>5</v>
      </c>
      <c r="B7" s="3">
        <v>754.1</v>
      </c>
      <c r="C7" s="3">
        <v>385.1</v>
      </c>
      <c r="D7" s="3">
        <f>B7-C7</f>
        <v>369</v>
      </c>
      <c r="E7" s="3">
        <f>ROUND($E$6/$D$6*D7,1)</f>
        <v>209.9</v>
      </c>
      <c r="F7" s="3">
        <v>649.5999999999999</v>
      </c>
      <c r="G7" s="3">
        <v>323.7</v>
      </c>
      <c r="H7" s="3">
        <f>F7-G7</f>
        <v>325.8999999999999</v>
      </c>
      <c r="I7" s="3">
        <f>ROUND(H7*$I$6/$H$6,1)</f>
        <v>187.4</v>
      </c>
      <c r="J7" s="3">
        <v>614</v>
      </c>
      <c r="K7" s="3">
        <v>460.5</v>
      </c>
      <c r="L7" s="3">
        <f>J7-K7</f>
        <v>153.5</v>
      </c>
      <c r="M7" s="3">
        <f>ROUND(L7*$M$6/$L$6,1)</f>
        <v>23.6</v>
      </c>
    </row>
    <row r="8" spans="1:13" ht="24.75" customHeight="1">
      <c r="A8" s="3" t="s">
        <v>6</v>
      </c>
      <c r="B8" s="3">
        <v>650.6</v>
      </c>
      <c r="C8" s="3">
        <v>326.7</v>
      </c>
      <c r="D8" s="3">
        <f aca="true" t="shared" si="0" ref="D8:D22">B8-C8</f>
        <v>323.90000000000003</v>
      </c>
      <c r="E8" s="3">
        <f aca="true" t="shared" si="1" ref="E8:E22">ROUND($E$6/$D$6*D8,1)</f>
        <v>184.3</v>
      </c>
      <c r="F8" s="3">
        <v>173.8</v>
      </c>
      <c r="G8" s="3">
        <v>83.5</v>
      </c>
      <c r="H8" s="3">
        <f aca="true" t="shared" si="2" ref="H8:H22">F8-G8</f>
        <v>90.30000000000001</v>
      </c>
      <c r="I8" s="3">
        <f aca="true" t="shared" si="3" ref="I8:I22">ROUND(H8*$I$6/$H$6,1)</f>
        <v>51.9</v>
      </c>
      <c r="J8" s="3">
        <v>146</v>
      </c>
      <c r="K8" s="3">
        <v>109.5</v>
      </c>
      <c r="L8" s="3">
        <f aca="true" t="shared" si="4" ref="L8:L22">J8-K8</f>
        <v>36.5</v>
      </c>
      <c r="M8" s="3">
        <f aca="true" t="shared" si="5" ref="M8:M22">ROUND(L8*$M$6/$L$6,1)</f>
        <v>5.6</v>
      </c>
    </row>
    <row r="9" spans="1:13" ht="24.75" customHeight="1">
      <c r="A9" s="3" t="s">
        <v>7</v>
      </c>
      <c r="B9" s="3">
        <v>2056.6</v>
      </c>
      <c r="C9" s="3">
        <v>1051.7</v>
      </c>
      <c r="D9" s="3">
        <f t="shared" si="0"/>
        <v>1004.8999999999999</v>
      </c>
      <c r="E9" s="3">
        <f>ROUND($E$6/$D$6*D9,1)+100-0.2</f>
        <v>671.4</v>
      </c>
      <c r="F9" s="3">
        <v>549.8</v>
      </c>
      <c r="G9" s="3">
        <v>313.4</v>
      </c>
      <c r="H9" s="3">
        <f t="shared" si="2"/>
        <v>236.39999999999998</v>
      </c>
      <c r="I9" s="3">
        <f>ROUND(H9*$I$6/$H$6,1)+0.1</f>
        <v>136</v>
      </c>
      <c r="J9" s="3">
        <v>352</v>
      </c>
      <c r="K9" s="3">
        <v>264</v>
      </c>
      <c r="L9" s="3">
        <f t="shared" si="4"/>
        <v>88</v>
      </c>
      <c r="M9" s="3">
        <f t="shared" si="5"/>
        <v>13.5</v>
      </c>
    </row>
    <row r="10" spans="1:13" ht="24.75" customHeight="1">
      <c r="A10" s="3" t="s">
        <v>8</v>
      </c>
      <c r="B10" s="3">
        <v>1454.3</v>
      </c>
      <c r="C10" s="3">
        <v>745.6</v>
      </c>
      <c r="D10" s="3">
        <f t="shared" si="0"/>
        <v>708.6999999999999</v>
      </c>
      <c r="E10" s="3">
        <f>ROUND($E$6/$D$6*D10,1)-50</f>
        <v>353.2</v>
      </c>
      <c r="F10" s="3">
        <v>493</v>
      </c>
      <c r="G10" s="3">
        <v>253.2</v>
      </c>
      <c r="H10" s="3">
        <f t="shared" si="2"/>
        <v>239.8</v>
      </c>
      <c r="I10" s="3">
        <f t="shared" si="3"/>
        <v>137.9</v>
      </c>
      <c r="J10" s="3">
        <v>362</v>
      </c>
      <c r="K10" s="3">
        <v>271.5</v>
      </c>
      <c r="L10" s="3">
        <f t="shared" si="4"/>
        <v>90.5</v>
      </c>
      <c r="M10" s="3">
        <f t="shared" si="5"/>
        <v>13.9</v>
      </c>
    </row>
    <row r="11" spans="1:13" ht="24.75" customHeight="1">
      <c r="A11" s="3" t="s">
        <v>9</v>
      </c>
      <c r="B11" s="3">
        <v>1670.5</v>
      </c>
      <c r="C11" s="3">
        <v>844.8</v>
      </c>
      <c r="D11" s="3">
        <f t="shared" si="0"/>
        <v>825.7</v>
      </c>
      <c r="E11" s="3">
        <f t="shared" si="1"/>
        <v>469.7</v>
      </c>
      <c r="F11" s="3">
        <v>528.3</v>
      </c>
      <c r="G11" s="3">
        <v>246</v>
      </c>
      <c r="H11" s="3">
        <f t="shared" si="2"/>
        <v>282.29999999999995</v>
      </c>
      <c r="I11" s="3">
        <f t="shared" si="3"/>
        <v>162.3</v>
      </c>
      <c r="J11" s="3">
        <v>313</v>
      </c>
      <c r="K11" s="3">
        <v>234.8</v>
      </c>
      <c r="L11" s="3">
        <f t="shared" si="4"/>
        <v>78.19999999999999</v>
      </c>
      <c r="M11" s="3">
        <f t="shared" si="5"/>
        <v>12</v>
      </c>
    </row>
    <row r="12" spans="1:13" ht="24.75" customHeight="1">
      <c r="A12" s="3" t="s">
        <v>10</v>
      </c>
      <c r="B12" s="3">
        <v>1831.7</v>
      </c>
      <c r="C12" s="3">
        <v>938.5</v>
      </c>
      <c r="D12" s="3">
        <f t="shared" si="0"/>
        <v>893.2</v>
      </c>
      <c r="E12" s="3">
        <f t="shared" si="1"/>
        <v>508.1</v>
      </c>
      <c r="F12" s="3">
        <v>562.2</v>
      </c>
      <c r="G12" s="3">
        <v>286.1</v>
      </c>
      <c r="H12" s="3">
        <f t="shared" si="2"/>
        <v>276.1</v>
      </c>
      <c r="I12" s="3">
        <f t="shared" si="3"/>
        <v>158.8</v>
      </c>
      <c r="J12" s="3">
        <v>285</v>
      </c>
      <c r="K12" s="3">
        <v>213.8</v>
      </c>
      <c r="L12" s="3">
        <f t="shared" si="4"/>
        <v>71.19999999999999</v>
      </c>
      <c r="M12" s="3">
        <f t="shared" si="5"/>
        <v>10.9</v>
      </c>
    </row>
    <row r="13" spans="1:13" ht="24.75" customHeight="1">
      <c r="A13" s="3" t="s">
        <v>11</v>
      </c>
      <c r="B13" s="3">
        <v>1479.5</v>
      </c>
      <c r="C13" s="3">
        <v>795.4</v>
      </c>
      <c r="D13" s="3">
        <f t="shared" si="0"/>
        <v>684.1</v>
      </c>
      <c r="E13" s="3">
        <f t="shared" si="1"/>
        <v>389.2</v>
      </c>
      <c r="F13" s="3">
        <v>436.29999999999995</v>
      </c>
      <c r="G13" s="3">
        <v>217.6</v>
      </c>
      <c r="H13" s="3">
        <f t="shared" si="2"/>
        <v>218.69999999999996</v>
      </c>
      <c r="I13" s="3">
        <f t="shared" si="3"/>
        <v>125.8</v>
      </c>
      <c r="J13" s="3">
        <v>280</v>
      </c>
      <c r="K13" s="3">
        <v>210</v>
      </c>
      <c r="L13" s="3">
        <f t="shared" si="4"/>
        <v>70</v>
      </c>
      <c r="M13" s="3">
        <f t="shared" si="5"/>
        <v>10.8</v>
      </c>
    </row>
    <row r="14" spans="1:13" ht="24.75" customHeight="1">
      <c r="A14" s="3" t="s">
        <v>12</v>
      </c>
      <c r="B14" s="3">
        <v>709.2</v>
      </c>
      <c r="C14" s="3">
        <v>362.8</v>
      </c>
      <c r="D14" s="3">
        <f t="shared" si="0"/>
        <v>346.40000000000003</v>
      </c>
      <c r="E14" s="3">
        <f t="shared" si="1"/>
        <v>197.1</v>
      </c>
      <c r="F14" s="3">
        <v>320.1</v>
      </c>
      <c r="G14" s="3">
        <v>161.9</v>
      </c>
      <c r="H14" s="3">
        <f t="shared" si="2"/>
        <v>158.20000000000002</v>
      </c>
      <c r="I14" s="3">
        <f t="shared" si="3"/>
        <v>91</v>
      </c>
      <c r="J14" s="3">
        <v>173</v>
      </c>
      <c r="K14" s="3">
        <v>129.8</v>
      </c>
      <c r="L14" s="3">
        <f t="shared" si="4"/>
        <v>43.19999999999999</v>
      </c>
      <c r="M14" s="3">
        <f t="shared" si="5"/>
        <v>6.6</v>
      </c>
    </row>
    <row r="15" spans="1:13" ht="24.75" customHeight="1">
      <c r="A15" s="3" t="s">
        <v>13</v>
      </c>
      <c r="B15" s="3">
        <v>886.9</v>
      </c>
      <c r="C15" s="3">
        <v>443.8</v>
      </c>
      <c r="D15" s="3">
        <f t="shared" si="0"/>
        <v>443.09999999999997</v>
      </c>
      <c r="E15" s="3">
        <f t="shared" si="1"/>
        <v>252.1</v>
      </c>
      <c r="F15" s="3">
        <v>367.3</v>
      </c>
      <c r="G15" s="3">
        <v>184.8</v>
      </c>
      <c r="H15" s="3">
        <f t="shared" si="2"/>
        <v>182.5</v>
      </c>
      <c r="I15" s="3">
        <f t="shared" si="3"/>
        <v>104.9</v>
      </c>
      <c r="J15" s="3">
        <v>135</v>
      </c>
      <c r="K15" s="3">
        <v>101.3</v>
      </c>
      <c r="L15" s="3">
        <f t="shared" si="4"/>
        <v>33.7</v>
      </c>
      <c r="M15" s="3">
        <f t="shared" si="5"/>
        <v>5.2</v>
      </c>
    </row>
    <row r="16" spans="1:13" ht="24.75" customHeight="1">
      <c r="A16" s="3" t="s">
        <v>14</v>
      </c>
      <c r="B16" s="3">
        <v>922.1</v>
      </c>
      <c r="C16" s="3">
        <v>465.1</v>
      </c>
      <c r="D16" s="3">
        <f t="shared" si="0"/>
        <v>457</v>
      </c>
      <c r="E16" s="3">
        <f>ROUND($E$6/$D$6*D16,1)-50</f>
        <v>210</v>
      </c>
      <c r="F16" s="3">
        <v>424.1</v>
      </c>
      <c r="G16" s="3">
        <v>214.6</v>
      </c>
      <c r="H16" s="3">
        <f t="shared" si="2"/>
        <v>209.50000000000003</v>
      </c>
      <c r="I16" s="3">
        <f t="shared" si="3"/>
        <v>120.5</v>
      </c>
      <c r="J16" s="3">
        <v>190</v>
      </c>
      <c r="K16" s="3">
        <v>142.5</v>
      </c>
      <c r="L16" s="3">
        <f t="shared" si="4"/>
        <v>47.5</v>
      </c>
      <c r="M16" s="3">
        <f t="shared" si="5"/>
        <v>7.3</v>
      </c>
    </row>
    <row r="17" spans="1:13" ht="24.75" customHeight="1">
      <c r="A17" s="3" t="s">
        <v>15</v>
      </c>
      <c r="B17" s="3">
        <v>1135.8</v>
      </c>
      <c r="C17" s="3">
        <v>594.8</v>
      </c>
      <c r="D17" s="3">
        <f t="shared" si="0"/>
        <v>541</v>
      </c>
      <c r="E17" s="3">
        <f t="shared" si="1"/>
        <v>307.8</v>
      </c>
      <c r="F17" s="3">
        <v>418.9</v>
      </c>
      <c r="G17" s="3">
        <v>205</v>
      </c>
      <c r="H17" s="3">
        <f t="shared" si="2"/>
        <v>213.89999999999998</v>
      </c>
      <c r="I17" s="3">
        <f t="shared" si="3"/>
        <v>123</v>
      </c>
      <c r="J17" s="3">
        <v>221</v>
      </c>
      <c r="K17" s="3">
        <v>165.8</v>
      </c>
      <c r="L17" s="3">
        <f t="shared" si="4"/>
        <v>55.19999999999999</v>
      </c>
      <c r="M17" s="3">
        <f t="shared" si="5"/>
        <v>8.5</v>
      </c>
    </row>
    <row r="18" spans="1:13" ht="24.75" customHeight="1">
      <c r="A18" s="3" t="s">
        <v>16</v>
      </c>
      <c r="B18" s="3">
        <v>1592</v>
      </c>
      <c r="C18" s="3">
        <v>779.9</v>
      </c>
      <c r="D18" s="3">
        <f t="shared" si="0"/>
        <v>812.1</v>
      </c>
      <c r="E18" s="3">
        <f t="shared" si="1"/>
        <v>462</v>
      </c>
      <c r="F18" s="3">
        <v>790.7</v>
      </c>
      <c r="G18" s="3">
        <v>408.6</v>
      </c>
      <c r="H18" s="3">
        <f t="shared" si="2"/>
        <v>382.1</v>
      </c>
      <c r="I18" s="3">
        <f t="shared" si="3"/>
        <v>219.7</v>
      </c>
      <c r="J18" s="3">
        <v>312</v>
      </c>
      <c r="K18" s="3">
        <v>234</v>
      </c>
      <c r="L18" s="3">
        <f t="shared" si="4"/>
        <v>78</v>
      </c>
      <c r="M18" s="3">
        <f t="shared" si="5"/>
        <v>12</v>
      </c>
    </row>
    <row r="19" spans="1:13" ht="24.75" customHeight="1">
      <c r="A19" s="3" t="s">
        <v>17</v>
      </c>
      <c r="B19" s="3">
        <v>1418</v>
      </c>
      <c r="C19" s="3">
        <v>718.1</v>
      </c>
      <c r="D19" s="3">
        <f t="shared" si="0"/>
        <v>699.9</v>
      </c>
      <c r="E19" s="3">
        <f t="shared" si="1"/>
        <v>398.1</v>
      </c>
      <c r="F19" s="3">
        <v>749.5</v>
      </c>
      <c r="G19" s="3">
        <v>371.8</v>
      </c>
      <c r="H19" s="3">
        <f t="shared" si="2"/>
        <v>377.7</v>
      </c>
      <c r="I19" s="3">
        <f t="shared" si="3"/>
        <v>217.2</v>
      </c>
      <c r="J19" s="3">
        <v>267</v>
      </c>
      <c r="K19" s="3">
        <v>200.3</v>
      </c>
      <c r="L19" s="3">
        <f t="shared" si="4"/>
        <v>66.69999999999999</v>
      </c>
      <c r="M19" s="3">
        <f t="shared" si="5"/>
        <v>10.3</v>
      </c>
    </row>
    <row r="20" spans="1:13" ht="24.75" customHeight="1">
      <c r="A20" s="3" t="s">
        <v>18</v>
      </c>
      <c r="B20" s="3">
        <v>846.8</v>
      </c>
      <c r="C20" s="3">
        <v>449.6</v>
      </c>
      <c r="D20" s="3">
        <f t="shared" si="0"/>
        <v>397.19999999999993</v>
      </c>
      <c r="E20" s="3">
        <f t="shared" si="1"/>
        <v>226</v>
      </c>
      <c r="F20" s="3">
        <v>444.4</v>
      </c>
      <c r="G20" s="3">
        <v>216.1</v>
      </c>
      <c r="H20" s="3">
        <f t="shared" si="2"/>
        <v>228.29999999999998</v>
      </c>
      <c r="I20" s="3">
        <f t="shared" si="3"/>
        <v>131.3</v>
      </c>
      <c r="J20" s="3">
        <v>200</v>
      </c>
      <c r="K20" s="3">
        <v>150</v>
      </c>
      <c r="L20" s="3">
        <f t="shared" si="4"/>
        <v>50</v>
      </c>
      <c r="M20" s="3">
        <f t="shared" si="5"/>
        <v>7.7</v>
      </c>
    </row>
    <row r="21" spans="1:13" ht="24.75" customHeight="1">
      <c r="A21" s="3" t="s">
        <v>19</v>
      </c>
      <c r="B21" s="3">
        <v>1355.6</v>
      </c>
      <c r="C21" s="3">
        <v>684</v>
      </c>
      <c r="D21" s="3">
        <f t="shared" si="0"/>
        <v>671.5999999999999</v>
      </c>
      <c r="E21" s="3">
        <f t="shared" si="1"/>
        <v>382</v>
      </c>
      <c r="F21" s="3">
        <v>594.1</v>
      </c>
      <c r="G21" s="3">
        <v>295.1</v>
      </c>
      <c r="H21" s="3">
        <f t="shared" si="2"/>
        <v>299</v>
      </c>
      <c r="I21" s="3">
        <f t="shared" si="3"/>
        <v>171.9</v>
      </c>
      <c r="J21" s="3">
        <v>187</v>
      </c>
      <c r="K21" s="3">
        <v>140.3</v>
      </c>
      <c r="L21" s="3">
        <f t="shared" si="4"/>
        <v>46.69999999999999</v>
      </c>
      <c r="M21" s="3">
        <f t="shared" si="5"/>
        <v>7.2</v>
      </c>
    </row>
    <row r="22" spans="1:13" ht="24.75" customHeight="1">
      <c r="A22" s="3" t="s">
        <v>20</v>
      </c>
      <c r="B22" s="3">
        <v>1578.4</v>
      </c>
      <c r="C22" s="3">
        <v>780.1</v>
      </c>
      <c r="D22" s="3">
        <f t="shared" si="0"/>
        <v>798.3000000000001</v>
      </c>
      <c r="E22" s="3">
        <f t="shared" si="1"/>
        <v>454.1</v>
      </c>
      <c r="F22" s="3">
        <v>729.4</v>
      </c>
      <c r="G22" s="3">
        <v>353.2</v>
      </c>
      <c r="H22" s="3">
        <f t="shared" si="2"/>
        <v>376.2</v>
      </c>
      <c r="I22" s="3">
        <f t="shared" si="3"/>
        <v>216.3</v>
      </c>
      <c r="J22" s="3">
        <v>364</v>
      </c>
      <c r="K22" s="3">
        <v>273</v>
      </c>
      <c r="L22" s="3">
        <f t="shared" si="4"/>
        <v>91</v>
      </c>
      <c r="M22" s="3">
        <f t="shared" si="5"/>
        <v>14</v>
      </c>
    </row>
  </sheetData>
  <sheetProtection/>
  <mergeCells count="8">
    <mergeCell ref="A1:M1"/>
    <mergeCell ref="K2:M2"/>
    <mergeCell ref="B3:E3"/>
    <mergeCell ref="F3:I3"/>
    <mergeCell ref="J3:M3"/>
    <mergeCell ref="B4:E4"/>
    <mergeCell ref="F4:I4"/>
    <mergeCell ref="J4:M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孙志鹏</cp:lastModifiedBy>
  <dcterms:created xsi:type="dcterms:W3CDTF">2021-11-25T10:11:44Z</dcterms:created>
  <dcterms:modified xsi:type="dcterms:W3CDTF">2021-11-28T08:48:25Z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