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2" activeTab="3"/>
  </bookViews>
  <sheets>
    <sheet name="和平" sheetId="1" r:id="rId1"/>
    <sheet name="河西" sheetId="2" r:id="rId2"/>
    <sheet name="南开" sheetId="3" r:id="rId3"/>
    <sheet name="河东" sheetId="4" r:id="rId4"/>
    <sheet name="河北" sheetId="5" r:id="rId5"/>
    <sheet name="红桥" sheetId="6" r:id="rId6"/>
    <sheet name="东丽" sheetId="7" r:id="rId7"/>
    <sheet name="西青" sheetId="8" r:id="rId8"/>
    <sheet name="津南" sheetId="9" r:id="rId9"/>
    <sheet name="北辰" sheetId="10" r:id="rId10"/>
    <sheet name="武清" sheetId="11" r:id="rId11"/>
    <sheet name="宝坻" sheetId="12" r:id="rId12"/>
    <sheet name="宁河" sheetId="13" r:id="rId13"/>
    <sheet name="静海" sheetId="14" r:id="rId14"/>
    <sheet name="蓟州" sheetId="15" r:id="rId15"/>
    <sheet name="滨海新区" sheetId="16" r:id="rId16"/>
  </sheets>
  <definedNames>
    <definedName name="_xlnm.Print_Area" localSheetId="0">'和平'!$A$1:$O$10</definedName>
    <definedName name="_xlnm.Print_Area" localSheetId="1">'河西'!$A$1:$O$10</definedName>
    <definedName name="_xlnm.Print_Area" localSheetId="2">'南开'!$A$1:$O$10</definedName>
    <definedName name="_xlnm.Print_Area" localSheetId="3">'河东'!$A$1:$O$10</definedName>
    <definedName name="_xlnm.Print_Area" localSheetId="4">'河北'!$A$1:$O$10</definedName>
    <definedName name="_xlnm.Print_Area" localSheetId="5">'红桥'!$A$1:$O$10</definedName>
    <definedName name="_xlnm.Print_Area" localSheetId="6">'东丽'!$A$1:$O$10</definedName>
    <definedName name="_xlnm.Print_Area" localSheetId="7">'西青'!$A$1:$O$10</definedName>
    <definedName name="_xlnm.Print_Area" localSheetId="8">'津南'!$A$1:$O$10</definedName>
    <definedName name="_xlnm.Print_Area" localSheetId="9">'北辰'!$A$1:$O$10</definedName>
    <definedName name="_xlnm.Print_Area" localSheetId="10">'武清'!$A$1:$O$10</definedName>
    <definedName name="_xlnm.Print_Area" localSheetId="11">'宝坻'!$A$1:$O$10</definedName>
    <definedName name="_xlnm.Print_Area" localSheetId="12">'宁河'!$A$1:$O$10</definedName>
    <definedName name="_xlnm.Print_Area" localSheetId="13">'静海'!$A$1:$O$10</definedName>
    <definedName name="_xlnm.Print_Area" localSheetId="14">'蓟州'!$A$1:$O$10</definedName>
    <definedName name="_xlnm.Print_Area" localSheetId="15">'滨海新区'!$A$1:$O$10</definedName>
  </definedNames>
  <calcPr fullCalcOnLoad="1" fullPrecision="0"/>
</workbook>
</file>

<file path=xl/sharedStrings.xml><?xml version="1.0" encoding="utf-8"?>
<sst xmlns="http://schemas.openxmlformats.org/spreadsheetml/2006/main" count="1168" uniqueCount="62">
  <si>
    <r>
      <t>附件</t>
    </r>
    <r>
      <rPr>
        <sz val="18"/>
        <color indexed="8"/>
        <rFont val="Times New Roman"/>
        <family val="0"/>
      </rPr>
      <t>2</t>
    </r>
  </si>
  <si>
    <r>
      <t>下达各区</t>
    </r>
    <r>
      <rPr>
        <sz val="28"/>
        <color indexed="8"/>
        <rFont val="Times New Roman"/>
        <family val="0"/>
      </rPr>
      <t>2023</t>
    </r>
    <r>
      <rPr>
        <sz val="28"/>
        <color indexed="8"/>
        <rFont val="方正小标宋简体"/>
        <family val="0"/>
      </rPr>
      <t>年城市管理转移支付项目资金明细表</t>
    </r>
  </si>
  <si>
    <t>单位：万元</t>
  </si>
  <si>
    <r>
      <rPr>
        <sz val="18"/>
        <color indexed="8"/>
        <rFont val="黑体"/>
        <family val="0"/>
      </rPr>
      <t>序号</t>
    </r>
  </si>
  <si>
    <t>各区</t>
  </si>
  <si>
    <t>合计</t>
  </si>
  <si>
    <t>垃圾分类市级补贴</t>
  </si>
  <si>
    <t>天铁涉县生活区供热设施提升改造</t>
  </si>
  <si>
    <t>城市管理以奖代补</t>
  </si>
  <si>
    <t>夜景灯光提升改造
运维</t>
  </si>
  <si>
    <t>迎全运夜景灯光提升
改造运维</t>
  </si>
  <si>
    <t>清融雪补助</t>
  </si>
  <si>
    <t>外环线外侧500米绿化带养管</t>
  </si>
  <si>
    <t>古树名木保护项目</t>
  </si>
  <si>
    <t>文化中心养管</t>
  </si>
  <si>
    <t>北宁公园养管</t>
  </si>
  <si>
    <t>世纪钟维护</t>
  </si>
  <si>
    <t>备注</t>
  </si>
  <si>
    <t>一</t>
  </si>
  <si>
    <t>项目编码</t>
  </si>
  <si>
    <t>12000023P11248710001R</t>
  </si>
  <si>
    <t>12000023P11248810001F</t>
  </si>
  <si>
    <t>12000023P112489100092</t>
  </si>
  <si>
    <t>12000023P11248910002Q</t>
  </si>
  <si>
    <t>12000023P112489100015</t>
  </si>
  <si>
    <t>12000023P11248910005K</t>
  </si>
  <si>
    <t>12000023P112489100067</t>
  </si>
  <si>
    <t>12000023P11248910008E</t>
  </si>
  <si>
    <t>12000023P11248910003C</t>
  </si>
  <si>
    <t>12000023P112489100040</t>
  </si>
  <si>
    <t>12000023P11248917T</t>
  </si>
  <si>
    <t>二</t>
  </si>
  <si>
    <t>资金来源</t>
  </si>
  <si>
    <t>一般公共预算</t>
  </si>
  <si>
    <t>政府性基金</t>
  </si>
  <si>
    <t>三</t>
  </si>
  <si>
    <t>专项资金目录</t>
  </si>
  <si>
    <t>生活垃圾分类考核资金</t>
  </si>
  <si>
    <t>城市维护转移支付资金</t>
  </si>
  <si>
    <t>四</t>
  </si>
  <si>
    <t>支出功能分类科目</t>
  </si>
  <si>
    <t>2300312 城乡社区</t>
  </si>
  <si>
    <r>
      <t xml:space="preserve">2300408 </t>
    </r>
    <r>
      <rPr>
        <sz val="16"/>
        <color indexed="8"/>
        <rFont val="仿宋_GB2312"/>
        <family val="0"/>
      </rPr>
      <t>城乡社区</t>
    </r>
  </si>
  <si>
    <t>五</t>
  </si>
  <si>
    <t>资金合计</t>
  </si>
  <si>
    <t>和平区</t>
  </si>
  <si>
    <t>附件2</t>
  </si>
  <si>
    <t>河西区</t>
  </si>
  <si>
    <t>南开区</t>
  </si>
  <si>
    <t>河东区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</si>
  <si>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</si>
  <si>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</si>
  <si>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</si>
  <si>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</si>
  <si>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</si>
  <si>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</si>
  <si>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</si>
  <si>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</si>
  <si>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</si>
  <si>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</si>
  <si>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</si>
  <si>
    <t>滨海新区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</si>
</sst>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12"/>
      <color indexed="8"/>
      <name val="黑体"/>
      <family val="0"/>
    </font>
    <font>
      <sz val="12"/>
      <color indexed="8"/>
      <name val="仿宋_GB2312"/>
      <family val="0"/>
    </font>
    <font>
      <sz val="11"/>
      <color indexed="8"/>
      <name val="Times New Roman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sz val="28"/>
      <color indexed="8"/>
      <name val="方正小标宋简体"/>
      <family val="0"/>
    </font>
    <font>
      <sz val="28"/>
      <color indexed="8"/>
      <name val="Times New Roman"/>
      <family val="0"/>
    </font>
    <font>
      <sz val="18"/>
      <color indexed="8"/>
      <name val="Times New Roman"/>
      <family val="0"/>
    </font>
    <font>
      <sz val="16"/>
      <color indexed="8"/>
      <name val="Times New Roman"/>
      <family val="0"/>
    </font>
    <font>
      <sz val="16"/>
      <color indexed="8"/>
      <name val="仿宋_GB2312"/>
      <family val="0"/>
    </font>
    <font>
      <b/>
      <sz val="18"/>
      <color indexed="8"/>
      <name val="Times New Roman"/>
      <family val="0"/>
    </font>
    <font>
      <sz val="18"/>
      <name val="仿宋_GB2312"/>
      <family val="0"/>
    </font>
    <font>
      <b/>
      <sz val="14"/>
      <color indexed="8"/>
      <name val="黑体"/>
      <family val="0"/>
    </font>
    <font>
      <sz val="18"/>
      <color indexed="10"/>
      <name val="Times New Roman"/>
      <family val="0"/>
    </font>
    <font>
      <sz val="14"/>
      <color indexed="8"/>
      <name val="仿宋_GB2312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b/>
      <sz val="12"/>
      <color theme="1"/>
      <name val="黑体"/>
      <family val="0"/>
    </font>
    <font>
      <sz val="12"/>
      <color theme="1"/>
      <name val="仿宋_GB2312"/>
      <family val="0"/>
    </font>
    <font>
      <sz val="11"/>
      <color theme="1"/>
      <name val="Times New Roman"/>
      <family val="0"/>
    </font>
    <font>
      <sz val="18"/>
      <color theme="1"/>
      <name val="黑体"/>
      <family val="0"/>
    </font>
    <font>
      <sz val="28"/>
      <color theme="1"/>
      <name val="方正小标宋简体"/>
      <family val="0"/>
    </font>
    <font>
      <sz val="28"/>
      <color theme="1"/>
      <name val="Times New Roman"/>
      <family val="0"/>
    </font>
    <font>
      <sz val="18"/>
      <color theme="1"/>
      <name val="Times New Roman"/>
      <family val="0"/>
    </font>
    <font>
      <sz val="16"/>
      <color theme="1"/>
      <name val="Times New Roman"/>
      <family val="0"/>
    </font>
    <font>
      <sz val="16"/>
      <color theme="1"/>
      <name val="仿宋_GB2312"/>
      <family val="0"/>
    </font>
    <font>
      <b/>
      <sz val="18"/>
      <color theme="1"/>
      <name val="Times New Roman"/>
      <family val="0"/>
    </font>
    <font>
      <b/>
      <sz val="14"/>
      <color theme="1"/>
      <name val="黑体"/>
      <family val="0"/>
    </font>
    <font>
      <sz val="18"/>
      <color rgb="FFFF0000"/>
      <name val="Times New Roman"/>
      <family val="0"/>
    </font>
    <font>
      <sz val="14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8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6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9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9" applyNumberFormat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43" fontId="64" fillId="0" borderId="10" xfId="33" applyFont="1" applyBorder="1" applyAlignment="1">
      <alignment horizontal="center" vertical="center"/>
    </xf>
    <xf numFmtId="43" fontId="64" fillId="0" borderId="10" xfId="33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3" fontId="61" fillId="0" borderId="10" xfId="33" applyFont="1" applyBorder="1" applyAlignment="1">
      <alignment horizontal="center" vertical="center" wrapText="1"/>
    </xf>
    <xf numFmtId="43" fontId="61" fillId="0" borderId="10" xfId="33" applyFont="1" applyBorder="1" applyAlignment="1">
      <alignment horizontal="right" vertical="center" wrapText="1"/>
    </xf>
    <xf numFmtId="43" fontId="61" fillId="0" borderId="10" xfId="33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65" fillId="0" borderId="10" xfId="0" applyFont="1" applyBorder="1" applyAlignment="1">
      <alignment horizontal="center" vertical="center"/>
    </xf>
    <xf numFmtId="43" fontId="66" fillId="0" borderId="10" xfId="33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176" fontId="56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E14" sqref="E14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0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1279.44</v>
      </c>
      <c r="D9" s="21">
        <f>SUM(D10:D10)</f>
        <v>181.8</v>
      </c>
      <c r="E9" s="21">
        <f aca="true" t="shared" si="0" ref="E9:N9">SUM(E10:E10)</f>
        <v>0</v>
      </c>
      <c r="F9" s="21">
        <f t="shared" si="0"/>
        <v>532.03</v>
      </c>
      <c r="G9" s="21">
        <f t="shared" si="0"/>
        <v>430.81</v>
      </c>
      <c r="H9" s="21">
        <f t="shared" si="0"/>
        <v>126.9</v>
      </c>
      <c r="I9" s="21">
        <f t="shared" si="0"/>
        <v>7.9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3369.54</v>
      </c>
      <c r="Q9" s="3">
        <v>25000</v>
      </c>
      <c r="R9" s="3">
        <f>Q9/P9</f>
        <v>7.4194103646195</v>
      </c>
      <c r="S9" s="3">
        <v>406.2</v>
      </c>
      <c r="T9" s="3">
        <v>79.75</v>
      </c>
    </row>
    <row r="10" spans="1:21" s="4" customFormat="1" ht="43.5" customHeight="1">
      <c r="A10" s="12">
        <v>1</v>
      </c>
      <c r="B10" s="31" t="s">
        <v>45</v>
      </c>
      <c r="C10" s="20">
        <f>SUM(D10:N10)</f>
        <v>1279.44</v>
      </c>
      <c r="D10" s="23">
        <v>181.8</v>
      </c>
      <c r="E10" s="23"/>
      <c r="F10" s="23">
        <v>532.03</v>
      </c>
      <c r="G10" s="23">
        <v>430.81</v>
      </c>
      <c r="H10" s="23">
        <v>126.9</v>
      </c>
      <c r="I10" s="23">
        <v>7.9</v>
      </c>
      <c r="J10" s="23"/>
      <c r="K10" s="25"/>
      <c r="L10" s="23"/>
      <c r="M10" s="25"/>
      <c r="N10" s="25"/>
      <c r="O10" s="29"/>
      <c r="P10" s="4">
        <v>3369.54</v>
      </c>
      <c r="Q10" s="30">
        <f>P10*0.332137</f>
        <v>1119.15</v>
      </c>
      <c r="U10" s="4">
        <v>1146.2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1019.22</v>
      </c>
      <c r="D9" s="21">
        <f aca="true" t="shared" si="0" ref="D9:N9">SUM(D10:D10)</f>
        <v>168.6</v>
      </c>
      <c r="E9" s="21">
        <f t="shared" si="0"/>
        <v>0</v>
      </c>
      <c r="F9" s="21">
        <f t="shared" si="0"/>
        <v>731.33</v>
      </c>
      <c r="G9" s="21">
        <f t="shared" si="0"/>
        <v>0</v>
      </c>
      <c r="H9" s="21">
        <f t="shared" si="0"/>
        <v>0</v>
      </c>
      <c r="I9" s="21">
        <f t="shared" si="0"/>
        <v>28</v>
      </c>
      <c r="J9" s="21">
        <f t="shared" si="0"/>
        <v>90.66</v>
      </c>
      <c r="K9" s="21">
        <f t="shared" si="0"/>
        <v>0.63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4883.27</v>
      </c>
      <c r="Q9" s="3">
        <v>25000</v>
      </c>
      <c r="R9" s="3">
        <f>Q9/P9</f>
        <v>5.11952032142396</v>
      </c>
      <c r="S9" s="3">
        <v>406.2</v>
      </c>
      <c r="T9" s="3">
        <v>79.75</v>
      </c>
    </row>
    <row r="10" spans="1:21" s="4" customFormat="1" ht="43.5" customHeight="1">
      <c r="A10" s="12">
        <v>10</v>
      </c>
      <c r="B10" s="31" t="s">
        <v>55</v>
      </c>
      <c r="C10" s="20">
        <f aca="true" t="shared" si="1" ref="C10:C16">SUM(D10:N10)</f>
        <v>1019.22</v>
      </c>
      <c r="D10" s="23">
        <v>168.6</v>
      </c>
      <c r="E10" s="23"/>
      <c r="F10" s="23">
        <v>731.33</v>
      </c>
      <c r="G10" s="23"/>
      <c r="H10" s="24"/>
      <c r="I10" s="24">
        <v>28</v>
      </c>
      <c r="J10" s="24">
        <v>90.66</v>
      </c>
      <c r="K10" s="25">
        <v>0.63</v>
      </c>
      <c r="L10" s="23"/>
      <c r="M10" s="28"/>
      <c r="N10" s="25"/>
      <c r="O10" s="29"/>
      <c r="P10" s="4">
        <v>4883.27</v>
      </c>
      <c r="Q10" s="30">
        <f aca="true" t="shared" si="2" ref="Q10:Q16">P10*0.332137</f>
        <v>1621.91</v>
      </c>
      <c r="U10" s="4">
        <v>1661.12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596.97</v>
      </c>
      <c r="D9" s="21">
        <f aca="true" t="shared" si="0" ref="D9:N9">SUM(D10:D10)</f>
        <v>196.2</v>
      </c>
      <c r="E9" s="21">
        <f t="shared" si="0"/>
        <v>0</v>
      </c>
      <c r="F9" s="21">
        <f t="shared" si="0"/>
        <v>400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0.77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400</v>
      </c>
      <c r="Q9" s="3">
        <v>25000</v>
      </c>
      <c r="R9" s="3">
        <f>Q9/P9</f>
        <v>62.5</v>
      </c>
      <c r="S9" s="3">
        <v>406.2</v>
      </c>
      <c r="T9" s="3">
        <v>79.75</v>
      </c>
    </row>
    <row r="10" spans="1:21" s="4" customFormat="1" ht="43.5" customHeight="1">
      <c r="A10" s="12">
        <v>11</v>
      </c>
      <c r="B10" s="31" t="s">
        <v>56</v>
      </c>
      <c r="C10" s="20">
        <f aca="true" t="shared" si="1" ref="C10:C15">SUM(D10:N10)</f>
        <v>596.97</v>
      </c>
      <c r="D10" s="23">
        <v>196.2</v>
      </c>
      <c r="E10" s="23"/>
      <c r="F10" s="23">
        <v>400</v>
      </c>
      <c r="G10" s="23"/>
      <c r="H10" s="24"/>
      <c r="I10" s="24"/>
      <c r="J10" s="24"/>
      <c r="K10" s="25">
        <v>0.77</v>
      </c>
      <c r="L10" s="23"/>
      <c r="M10" s="25"/>
      <c r="N10" s="25"/>
      <c r="O10" s="29"/>
      <c r="P10" s="4">
        <v>400</v>
      </c>
      <c r="Q10" s="30">
        <f aca="true" t="shared" si="2" ref="Q10:Q15">P10*0.332137</f>
        <v>132.85</v>
      </c>
      <c r="U10" s="4">
        <v>136.07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576.47</v>
      </c>
      <c r="D9" s="21">
        <f aca="true" t="shared" si="0" ref="D9:N9">SUM(D10:D10)</f>
        <v>176.4</v>
      </c>
      <c r="E9" s="21">
        <f t="shared" si="0"/>
        <v>0</v>
      </c>
      <c r="F9" s="21">
        <f t="shared" si="0"/>
        <v>400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0.07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400</v>
      </c>
      <c r="Q9" s="3">
        <v>25000</v>
      </c>
      <c r="R9" s="3">
        <f>Q9/P9</f>
        <v>62.5</v>
      </c>
      <c r="S9" s="3">
        <v>406.2</v>
      </c>
      <c r="T9" s="3">
        <v>79.75</v>
      </c>
    </row>
    <row r="10" spans="1:21" s="4" customFormat="1" ht="43.5" customHeight="1">
      <c r="A10" s="12">
        <v>12</v>
      </c>
      <c r="B10" s="31" t="s">
        <v>57</v>
      </c>
      <c r="C10" s="20">
        <f>SUM(D10:N10)</f>
        <v>576.47</v>
      </c>
      <c r="D10" s="23">
        <v>176.4</v>
      </c>
      <c r="E10" s="23"/>
      <c r="F10" s="23">
        <v>400</v>
      </c>
      <c r="G10" s="23"/>
      <c r="H10" s="24"/>
      <c r="I10" s="24"/>
      <c r="J10" s="24"/>
      <c r="K10" s="25">
        <v>0.07</v>
      </c>
      <c r="L10" s="23"/>
      <c r="M10" s="25"/>
      <c r="N10" s="25"/>
      <c r="O10" s="29"/>
      <c r="P10" s="4">
        <v>400</v>
      </c>
      <c r="Q10" s="30">
        <f>P10*0.332137</f>
        <v>132.85</v>
      </c>
      <c r="U10" s="4">
        <v>136.07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587.5</v>
      </c>
      <c r="D9" s="21">
        <f aca="true" t="shared" si="0" ref="D9:N9">SUM(D10:D10)</f>
        <v>187.5</v>
      </c>
      <c r="E9" s="21">
        <f t="shared" si="0"/>
        <v>0</v>
      </c>
      <c r="F9" s="21">
        <f t="shared" si="0"/>
        <v>400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400</v>
      </c>
      <c r="Q9" s="3">
        <v>25000</v>
      </c>
      <c r="R9" s="3">
        <f>Q9/P9</f>
        <v>62.5</v>
      </c>
      <c r="S9" s="3">
        <v>406.2</v>
      </c>
      <c r="T9" s="3">
        <v>79.75</v>
      </c>
    </row>
    <row r="10" spans="1:21" s="4" customFormat="1" ht="43.5" customHeight="1">
      <c r="A10" s="12">
        <v>13</v>
      </c>
      <c r="B10" s="31" t="s">
        <v>58</v>
      </c>
      <c r="C10" s="20">
        <f>SUM(D10:N10)</f>
        <v>587.5</v>
      </c>
      <c r="D10" s="23">
        <v>187.5</v>
      </c>
      <c r="E10" s="23"/>
      <c r="F10" s="23">
        <v>400</v>
      </c>
      <c r="G10" s="23"/>
      <c r="H10" s="24"/>
      <c r="I10" s="24"/>
      <c r="J10" s="24"/>
      <c r="K10" s="25"/>
      <c r="L10" s="23"/>
      <c r="M10" s="25"/>
      <c r="N10" s="25"/>
      <c r="O10" s="29"/>
      <c r="P10" s="4">
        <v>400</v>
      </c>
      <c r="Q10" s="30">
        <f>P10*0.332137</f>
        <v>132.85</v>
      </c>
      <c r="U10" s="4">
        <v>136.07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604.74</v>
      </c>
      <c r="D9" s="21">
        <f aca="true" t="shared" si="0" ref="D9:N9">SUM(D10:D10)</f>
        <v>204.6</v>
      </c>
      <c r="E9" s="21">
        <f t="shared" si="0"/>
        <v>0</v>
      </c>
      <c r="F9" s="21">
        <f t="shared" si="0"/>
        <v>400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0.14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400</v>
      </c>
      <c r="Q9" s="3">
        <v>25000</v>
      </c>
      <c r="R9" s="3">
        <f>Q9/P9</f>
        <v>62.5</v>
      </c>
      <c r="S9" s="3">
        <v>406.2</v>
      </c>
      <c r="T9" s="3">
        <v>79.75</v>
      </c>
    </row>
    <row r="10" spans="1:21" s="4" customFormat="1" ht="43.5" customHeight="1">
      <c r="A10" s="12">
        <v>14</v>
      </c>
      <c r="B10" s="31" t="s">
        <v>59</v>
      </c>
      <c r="C10" s="20">
        <f>SUM(D10:N10)</f>
        <v>604.74</v>
      </c>
      <c r="D10" s="23">
        <v>204.6</v>
      </c>
      <c r="E10" s="23"/>
      <c r="F10" s="23">
        <v>400</v>
      </c>
      <c r="G10" s="23"/>
      <c r="H10" s="24"/>
      <c r="I10" s="24"/>
      <c r="J10" s="24"/>
      <c r="K10" s="25">
        <v>0.14</v>
      </c>
      <c r="L10" s="23"/>
      <c r="M10" s="25"/>
      <c r="N10" s="25"/>
      <c r="O10" s="29"/>
      <c r="P10" s="4">
        <v>400</v>
      </c>
      <c r="Q10" s="30">
        <f>P10*0.332137</f>
        <v>132.85</v>
      </c>
      <c r="U10" s="4">
        <v>136.07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581.51</v>
      </c>
      <c r="D9" s="21">
        <f aca="true" t="shared" si="0" ref="D9:N9">SUM(D10:D10)</f>
        <v>178.5</v>
      </c>
      <c r="E9" s="21">
        <f t="shared" si="0"/>
        <v>0</v>
      </c>
      <c r="F9" s="21">
        <f t="shared" si="0"/>
        <v>400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3.01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400</v>
      </c>
      <c r="Q9" s="3">
        <v>25000</v>
      </c>
      <c r="R9" s="3">
        <f>Q9/P9</f>
        <v>62.5</v>
      </c>
      <c r="S9" s="3">
        <v>406.2</v>
      </c>
      <c r="T9" s="3">
        <v>79.75</v>
      </c>
    </row>
    <row r="10" spans="1:21" s="4" customFormat="1" ht="43.5" customHeight="1">
      <c r="A10" s="12">
        <v>15</v>
      </c>
      <c r="B10" s="22" t="s">
        <v>60</v>
      </c>
      <c r="C10" s="20">
        <f>SUM(D10:N10)</f>
        <v>581.51</v>
      </c>
      <c r="D10" s="23">
        <v>178.5</v>
      </c>
      <c r="E10" s="23"/>
      <c r="F10" s="23">
        <v>400</v>
      </c>
      <c r="G10" s="23"/>
      <c r="H10" s="24"/>
      <c r="I10" s="24"/>
      <c r="J10" s="24"/>
      <c r="K10" s="25">
        <v>3.01</v>
      </c>
      <c r="L10" s="23"/>
      <c r="M10" s="25"/>
      <c r="N10" s="25"/>
      <c r="O10" s="29"/>
      <c r="P10" s="4">
        <v>400</v>
      </c>
      <c r="Q10" s="30">
        <f>P10*0.332137</f>
        <v>132.85</v>
      </c>
      <c r="U10" s="4">
        <v>136.07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F16" sqref="F16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1128.21</v>
      </c>
      <c r="D9" s="21">
        <f aca="true" t="shared" si="0" ref="D9:N9">SUM(D10:D10)</f>
        <v>205.2</v>
      </c>
      <c r="E9" s="21">
        <f t="shared" si="0"/>
        <v>0</v>
      </c>
      <c r="F9" s="21">
        <f t="shared" si="0"/>
        <v>922.87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0.14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900</v>
      </c>
      <c r="Q9" s="3">
        <v>25000</v>
      </c>
      <c r="R9" s="3">
        <f>Q9/P9</f>
        <v>27.7777777777778</v>
      </c>
      <c r="S9" s="3">
        <v>406.2</v>
      </c>
      <c r="T9" s="3">
        <v>79.75</v>
      </c>
    </row>
    <row r="10" spans="1:21" s="4" customFormat="1" ht="43.5" customHeight="1">
      <c r="A10" s="12">
        <v>16</v>
      </c>
      <c r="B10" s="22" t="s">
        <v>61</v>
      </c>
      <c r="C10" s="20">
        <f>SUM(D10:N10)</f>
        <v>1128.21</v>
      </c>
      <c r="D10" s="23">
        <v>205.2</v>
      </c>
      <c r="E10" s="23"/>
      <c r="F10" s="23">
        <v>922.87</v>
      </c>
      <c r="G10" s="23"/>
      <c r="H10" s="24"/>
      <c r="I10" s="24"/>
      <c r="J10" s="24"/>
      <c r="K10" s="25">
        <v>0.14</v>
      </c>
      <c r="L10" s="23"/>
      <c r="M10" s="28"/>
      <c r="N10" s="25"/>
      <c r="O10" s="29"/>
      <c r="P10" s="4">
        <v>900</v>
      </c>
      <c r="Q10" s="30">
        <f>P10*0.332137</f>
        <v>298.92</v>
      </c>
      <c r="U10" s="4">
        <v>306.15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2642.94</v>
      </c>
      <c r="D9" s="21">
        <f aca="true" t="shared" si="0" ref="D9:N9">SUM(D10:D10)</f>
        <v>202.8</v>
      </c>
      <c r="E9" s="21">
        <f t="shared" si="0"/>
        <v>0</v>
      </c>
      <c r="F9" s="21">
        <f t="shared" si="0"/>
        <v>1488.29</v>
      </c>
      <c r="G9" s="21">
        <f t="shared" si="0"/>
        <v>228.76</v>
      </c>
      <c r="H9" s="21">
        <f t="shared" si="0"/>
        <v>237.4</v>
      </c>
      <c r="I9" s="21">
        <f t="shared" si="0"/>
        <v>28.5</v>
      </c>
      <c r="J9" s="21">
        <f t="shared" si="0"/>
        <v>0</v>
      </c>
      <c r="K9" s="21">
        <f t="shared" si="0"/>
        <v>0</v>
      </c>
      <c r="L9" s="21">
        <f t="shared" si="0"/>
        <v>457.19</v>
      </c>
      <c r="M9" s="21">
        <f t="shared" si="0"/>
        <v>0</v>
      </c>
      <c r="N9" s="21">
        <f t="shared" si="0"/>
        <v>0</v>
      </c>
      <c r="O9" s="27"/>
      <c r="P9" s="3">
        <f>SUM(P10:P10)</f>
        <v>12256.83</v>
      </c>
      <c r="Q9" s="3">
        <v>25000</v>
      </c>
      <c r="R9" s="3">
        <f>Q9/P9</f>
        <v>2.03967910136634</v>
      </c>
      <c r="S9" s="3">
        <v>406.2</v>
      </c>
      <c r="T9" s="3">
        <v>79.75</v>
      </c>
    </row>
    <row r="10" spans="1:21" s="4" customFormat="1" ht="43.5" customHeight="1">
      <c r="A10" s="12">
        <v>2</v>
      </c>
      <c r="B10" s="31" t="s">
        <v>47</v>
      </c>
      <c r="C10" s="20">
        <f>SUM(D10:N10)</f>
        <v>2642.94</v>
      </c>
      <c r="D10" s="23">
        <v>202.8</v>
      </c>
      <c r="E10" s="23"/>
      <c r="F10" s="23">
        <v>1488.29</v>
      </c>
      <c r="G10" s="23">
        <v>228.76</v>
      </c>
      <c r="H10" s="23">
        <v>237.4</v>
      </c>
      <c r="I10" s="23">
        <v>28.5</v>
      </c>
      <c r="J10" s="23"/>
      <c r="K10" s="25"/>
      <c r="L10" s="23">
        <v>457.19</v>
      </c>
      <c r="M10" s="25"/>
      <c r="N10" s="25"/>
      <c r="O10" s="29"/>
      <c r="P10" s="4">
        <v>12256.83</v>
      </c>
      <c r="Q10" s="30">
        <f>P10*0.332137</f>
        <v>4070.95</v>
      </c>
      <c r="U10" s="4">
        <v>4169.35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2144.08</v>
      </c>
      <c r="D9" s="21">
        <f aca="true" t="shared" si="0" ref="D9:N9">SUM(D10:D10)</f>
        <v>177</v>
      </c>
      <c r="E9" s="21">
        <f t="shared" si="0"/>
        <v>0</v>
      </c>
      <c r="F9" s="21">
        <f t="shared" si="0"/>
        <v>1217.07</v>
      </c>
      <c r="G9" s="21">
        <f t="shared" si="0"/>
        <v>236.23</v>
      </c>
      <c r="H9" s="21">
        <f t="shared" si="0"/>
        <v>486.5</v>
      </c>
      <c r="I9" s="21">
        <f t="shared" si="0"/>
        <v>27</v>
      </c>
      <c r="J9" s="21">
        <f t="shared" si="0"/>
        <v>0</v>
      </c>
      <c r="K9" s="21">
        <f t="shared" si="0"/>
        <v>0.28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9608.73</v>
      </c>
      <c r="Q9" s="3">
        <v>25000</v>
      </c>
      <c r="R9" s="3">
        <f>Q9/P9</f>
        <v>2.60180065419676</v>
      </c>
      <c r="S9" s="3">
        <v>406.2</v>
      </c>
      <c r="T9" s="3">
        <v>79.75</v>
      </c>
    </row>
    <row r="10" spans="1:21" s="4" customFormat="1" ht="43.5" customHeight="1">
      <c r="A10" s="12">
        <v>3</v>
      </c>
      <c r="B10" s="31" t="s">
        <v>48</v>
      </c>
      <c r="C10" s="20">
        <f>SUM(D10:N10)</f>
        <v>2144.08</v>
      </c>
      <c r="D10" s="23">
        <v>177</v>
      </c>
      <c r="E10" s="23"/>
      <c r="F10" s="23">
        <v>1217.07</v>
      </c>
      <c r="G10" s="23">
        <v>236.23</v>
      </c>
      <c r="H10" s="23">
        <v>486.5</v>
      </c>
      <c r="I10" s="23">
        <v>27</v>
      </c>
      <c r="J10" s="23"/>
      <c r="K10" s="25">
        <v>0.28</v>
      </c>
      <c r="L10" s="23"/>
      <c r="M10" s="28"/>
      <c r="N10" s="25"/>
      <c r="O10" s="29"/>
      <c r="P10" s="4">
        <v>9608.73</v>
      </c>
      <c r="Q10" s="30">
        <f>P10*0.332137</f>
        <v>3191.41</v>
      </c>
      <c r="U10" s="4">
        <v>3268.56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="80" zoomScaleNormal="80" workbookViewId="0" topLeftCell="A1">
      <pane xSplit="3" ySplit="8" topLeftCell="D9" activePane="bottomRight" state="frozen"/>
      <selection pane="bottomRight" activeCell="F10" sqref="F10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2479.57</v>
      </c>
      <c r="D9" s="21">
        <f aca="true" t="shared" si="0" ref="D9:N9">SUM(D10:D10)</f>
        <v>183.9</v>
      </c>
      <c r="E9" s="21">
        <f t="shared" si="0"/>
        <v>113</v>
      </c>
      <c r="F9" s="21">
        <f t="shared" si="0"/>
        <v>1626.65</v>
      </c>
      <c r="G9" s="21">
        <f t="shared" si="0"/>
        <v>376.07</v>
      </c>
      <c r="H9" s="21">
        <f t="shared" si="0"/>
        <v>130.5</v>
      </c>
      <c r="I9" s="21">
        <f t="shared" si="0"/>
        <v>24</v>
      </c>
      <c r="J9" s="21">
        <f t="shared" si="0"/>
        <v>0</v>
      </c>
      <c r="K9" s="21">
        <f t="shared" si="0"/>
        <v>0.28</v>
      </c>
      <c r="L9" s="21">
        <f t="shared" si="0"/>
        <v>0</v>
      </c>
      <c r="M9" s="21">
        <f t="shared" si="0"/>
        <v>0</v>
      </c>
      <c r="N9" s="21">
        <f t="shared" si="0"/>
        <v>25.17</v>
      </c>
      <c r="O9" s="27"/>
      <c r="P9" s="3">
        <f>SUM(P10:P10)</f>
        <v>11142.45</v>
      </c>
      <c r="Q9" s="3">
        <v>25000</v>
      </c>
      <c r="R9" s="3">
        <f>Q9/P9</f>
        <v>2.24367172390273</v>
      </c>
      <c r="S9" s="3">
        <v>406.2</v>
      </c>
      <c r="T9" s="3">
        <v>79.75</v>
      </c>
    </row>
    <row r="10" spans="1:21" s="4" customFormat="1" ht="43.5" customHeight="1">
      <c r="A10" s="12">
        <v>4</v>
      </c>
      <c r="B10" s="31" t="s">
        <v>49</v>
      </c>
      <c r="C10" s="20">
        <f>SUM(D10:N10)</f>
        <v>2479.57</v>
      </c>
      <c r="D10" s="23">
        <v>183.9</v>
      </c>
      <c r="E10" s="23">
        <v>113</v>
      </c>
      <c r="F10" s="23">
        <v>1626.65</v>
      </c>
      <c r="G10" s="23">
        <v>376.07</v>
      </c>
      <c r="H10" s="23">
        <v>130.5</v>
      </c>
      <c r="I10" s="23">
        <v>24</v>
      </c>
      <c r="J10" s="23"/>
      <c r="K10" s="25">
        <v>0.28</v>
      </c>
      <c r="L10" s="23"/>
      <c r="M10" s="25"/>
      <c r="N10" s="25">
        <v>25.17</v>
      </c>
      <c r="O10" s="29"/>
      <c r="P10" s="4">
        <v>11142.45</v>
      </c>
      <c r="Q10" s="30">
        <f>P10*0.332137</f>
        <v>3700.82</v>
      </c>
      <c r="U10" s="4">
        <v>3790.28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="80" zoomScaleNormal="80" workbookViewId="0" topLeftCell="A1">
      <pane xSplit="3" ySplit="8" topLeftCell="D9" activePane="bottomRight" state="frozen"/>
      <selection pane="bottomRight" activeCell="E10" sqref="E10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2869.71</v>
      </c>
      <c r="D9" s="21">
        <f aca="true" t="shared" si="0" ref="D9:N9">SUM(D10:D10)</f>
        <v>177.9</v>
      </c>
      <c r="E9" s="21">
        <f t="shared" si="0"/>
        <v>0</v>
      </c>
      <c r="F9" s="21">
        <f t="shared" si="0"/>
        <v>1492.03</v>
      </c>
      <c r="G9" s="21">
        <f t="shared" si="0"/>
        <v>406.62</v>
      </c>
      <c r="H9" s="21">
        <f t="shared" si="0"/>
        <v>123.8</v>
      </c>
      <c r="I9" s="21">
        <f t="shared" si="0"/>
        <v>18.8</v>
      </c>
      <c r="J9" s="21">
        <f t="shared" si="0"/>
        <v>0</v>
      </c>
      <c r="K9" s="21">
        <f t="shared" si="0"/>
        <v>0.56</v>
      </c>
      <c r="L9" s="21">
        <f t="shared" si="0"/>
        <v>0</v>
      </c>
      <c r="M9" s="21">
        <f t="shared" si="0"/>
        <v>650</v>
      </c>
      <c r="N9" s="21">
        <f t="shared" si="0"/>
        <v>0</v>
      </c>
      <c r="O9" s="27"/>
      <c r="P9" s="3">
        <f>SUM(P10:P10)</f>
        <v>14310.42</v>
      </c>
      <c r="Q9" s="3">
        <v>25000</v>
      </c>
      <c r="R9" s="3">
        <f>Q9/P9</f>
        <v>1.74697877490668</v>
      </c>
      <c r="S9" s="3">
        <v>406.2</v>
      </c>
      <c r="T9" s="3">
        <v>79.75</v>
      </c>
    </row>
    <row r="10" spans="1:22" s="4" customFormat="1" ht="43.5" customHeight="1">
      <c r="A10" s="12">
        <v>5</v>
      </c>
      <c r="B10" s="31" t="s">
        <v>50</v>
      </c>
      <c r="C10" s="20">
        <f>SUM(D10:N10)</f>
        <v>2869.71</v>
      </c>
      <c r="D10" s="23">
        <v>177.9</v>
      </c>
      <c r="E10" s="23"/>
      <c r="F10" s="23">
        <v>1492.03</v>
      </c>
      <c r="G10" s="23">
        <v>406.62</v>
      </c>
      <c r="H10" s="23">
        <v>123.8</v>
      </c>
      <c r="I10" s="23">
        <v>18.8</v>
      </c>
      <c r="J10" s="23"/>
      <c r="K10" s="25">
        <v>0.56</v>
      </c>
      <c r="L10" s="23"/>
      <c r="M10" s="25">
        <v>650</v>
      </c>
      <c r="N10" s="25"/>
      <c r="O10" s="29"/>
      <c r="P10" s="4">
        <v>14310.42</v>
      </c>
      <c r="Q10" s="30">
        <f>P10*0.332137</f>
        <v>4753.02</v>
      </c>
      <c r="R10" s="4">
        <v>4753.01</v>
      </c>
      <c r="U10" s="4" t="e">
        <f>V10-#REF!</f>
        <v>#REF!</v>
      </c>
      <c r="V10" s="4">
        <v>6040.19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1761.63</v>
      </c>
      <c r="D9" s="21">
        <f aca="true" t="shared" si="0" ref="D9:N9">SUM(D10:D10)</f>
        <v>169.2</v>
      </c>
      <c r="E9" s="21">
        <f t="shared" si="0"/>
        <v>0</v>
      </c>
      <c r="F9" s="21">
        <f t="shared" si="0"/>
        <v>1313.36</v>
      </c>
      <c r="G9" s="21">
        <f t="shared" si="0"/>
        <v>211.26</v>
      </c>
      <c r="H9" s="21">
        <f t="shared" si="0"/>
        <v>50.3</v>
      </c>
      <c r="I9" s="21">
        <f t="shared" si="0"/>
        <v>15.9</v>
      </c>
      <c r="J9" s="21">
        <f t="shared" si="0"/>
        <v>0</v>
      </c>
      <c r="K9" s="21">
        <f t="shared" si="0"/>
        <v>1.61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10232.49</v>
      </c>
      <c r="Q9" s="3">
        <v>25000</v>
      </c>
      <c r="R9" s="3">
        <f>Q9/P9</f>
        <v>2.44319808765999</v>
      </c>
      <c r="S9" s="3">
        <v>406.2</v>
      </c>
      <c r="T9" s="3">
        <v>79.75</v>
      </c>
    </row>
    <row r="10" spans="1:21" s="4" customFormat="1" ht="43.5" customHeight="1">
      <c r="A10" s="12">
        <v>6</v>
      </c>
      <c r="B10" s="31" t="s">
        <v>51</v>
      </c>
      <c r="C10" s="20">
        <f>SUM(D10:N10)</f>
        <v>1761.63</v>
      </c>
      <c r="D10" s="23">
        <v>169.2</v>
      </c>
      <c r="E10" s="23"/>
      <c r="F10" s="23">
        <v>1313.36</v>
      </c>
      <c r="G10" s="23">
        <v>211.26</v>
      </c>
      <c r="H10" s="23">
        <v>50.3</v>
      </c>
      <c r="I10" s="23">
        <v>15.9</v>
      </c>
      <c r="J10" s="23"/>
      <c r="K10" s="25">
        <v>1.61</v>
      </c>
      <c r="L10" s="23"/>
      <c r="M10" s="25"/>
      <c r="N10" s="25"/>
      <c r="O10" s="29"/>
      <c r="P10" s="4">
        <v>10232.49</v>
      </c>
      <c r="Q10" s="30">
        <f>P10*0.332137</f>
        <v>3398.59</v>
      </c>
      <c r="U10" s="4">
        <v>3480.74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697.89</v>
      </c>
      <c r="D9" s="21">
        <f aca="true" t="shared" si="0" ref="D9:N9">SUM(D10:D10)</f>
        <v>210.3</v>
      </c>
      <c r="E9" s="21">
        <f t="shared" si="0"/>
        <v>0</v>
      </c>
      <c r="F9" s="21">
        <f t="shared" si="0"/>
        <v>439.27</v>
      </c>
      <c r="G9" s="21">
        <f t="shared" si="0"/>
        <v>0</v>
      </c>
      <c r="H9" s="21">
        <f t="shared" si="0"/>
        <v>0</v>
      </c>
      <c r="I9" s="21">
        <f t="shared" si="0"/>
        <v>15.9</v>
      </c>
      <c r="J9" s="21">
        <f t="shared" si="0"/>
        <v>32.42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3533.59</v>
      </c>
      <c r="Q9" s="3">
        <v>25000</v>
      </c>
      <c r="R9" s="3">
        <f>Q9/P9</f>
        <v>7.07495776250216</v>
      </c>
      <c r="S9" s="3">
        <v>406.2</v>
      </c>
      <c r="T9" s="3">
        <v>79.75</v>
      </c>
    </row>
    <row r="10" spans="1:21" s="4" customFormat="1" ht="43.5" customHeight="1">
      <c r="A10" s="12">
        <v>7</v>
      </c>
      <c r="B10" s="31" t="s">
        <v>52</v>
      </c>
      <c r="C10" s="20">
        <f>SUM(D10:N10)</f>
        <v>697.89</v>
      </c>
      <c r="D10" s="23">
        <v>210.3</v>
      </c>
      <c r="E10" s="23"/>
      <c r="F10" s="23">
        <v>439.27</v>
      </c>
      <c r="G10" s="23"/>
      <c r="H10" s="24"/>
      <c r="I10" s="24">
        <v>15.9</v>
      </c>
      <c r="J10" s="24">
        <v>32.42</v>
      </c>
      <c r="K10" s="25"/>
      <c r="L10" s="23"/>
      <c r="M10" s="25"/>
      <c r="N10" s="25"/>
      <c r="O10" s="29"/>
      <c r="P10" s="4">
        <v>3533.59</v>
      </c>
      <c r="Q10" s="30">
        <f>P10*0.332137</f>
        <v>1173.64</v>
      </c>
      <c r="U10" s="4">
        <v>1202.01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679.5</v>
      </c>
      <c r="D9" s="21">
        <f aca="true" t="shared" si="0" ref="D9:N9">SUM(D10:D10)</f>
        <v>199.2</v>
      </c>
      <c r="E9" s="21">
        <f t="shared" si="0"/>
        <v>0</v>
      </c>
      <c r="F9" s="21">
        <f t="shared" si="0"/>
        <v>412.11</v>
      </c>
      <c r="G9" s="21">
        <f t="shared" si="0"/>
        <v>0</v>
      </c>
      <c r="H9" s="21">
        <f t="shared" si="0"/>
        <v>0</v>
      </c>
      <c r="I9" s="21">
        <f t="shared" si="0"/>
        <v>22.5</v>
      </c>
      <c r="J9" s="21">
        <f t="shared" si="0"/>
        <v>44.08</v>
      </c>
      <c r="K9" s="21">
        <f t="shared" si="0"/>
        <v>1.61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2177.85</v>
      </c>
      <c r="Q9" s="3">
        <v>25000</v>
      </c>
      <c r="R9" s="3">
        <f>Q9/P9</f>
        <v>11.4792111486099</v>
      </c>
      <c r="S9" s="3">
        <v>406.2</v>
      </c>
      <c r="T9" s="3">
        <v>79.75</v>
      </c>
    </row>
    <row r="10" spans="1:21" s="4" customFormat="1" ht="43.5" customHeight="1">
      <c r="A10" s="12">
        <v>8</v>
      </c>
      <c r="B10" s="31" t="s">
        <v>53</v>
      </c>
      <c r="C10" s="20">
        <f aca="true" t="shared" si="1" ref="C10:C18">SUM(D10:N10)</f>
        <v>679.5</v>
      </c>
      <c r="D10" s="23">
        <v>199.2</v>
      </c>
      <c r="E10" s="23"/>
      <c r="F10" s="23">
        <v>412.11</v>
      </c>
      <c r="G10" s="23"/>
      <c r="H10" s="24"/>
      <c r="I10" s="24">
        <v>22.5</v>
      </c>
      <c r="J10" s="24">
        <v>44.08</v>
      </c>
      <c r="K10" s="25">
        <v>1.61</v>
      </c>
      <c r="L10" s="23"/>
      <c r="M10" s="25"/>
      <c r="N10" s="25"/>
      <c r="O10" s="29"/>
      <c r="P10" s="4">
        <v>2177.85</v>
      </c>
      <c r="Q10" s="30">
        <f aca="true" t="shared" si="2" ref="Q10:Q18">P10*0.332137</f>
        <v>723.34</v>
      </c>
      <c r="U10" s="4">
        <v>740.83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zoomScale="80" zoomScaleNormal="80" workbookViewId="0" topLeftCell="A1">
      <pane xSplit="3" ySplit="8" topLeftCell="D9" activePane="bottomRight" state="frozen"/>
      <selection pane="bottomRight" activeCell="A1" sqref="A1:IV1"/>
    </sheetView>
  </sheetViews>
  <sheetFormatPr defaultColWidth="9.00390625" defaultRowHeight="15"/>
  <cols>
    <col min="1" max="1" width="8.8515625" style="5" customWidth="1"/>
    <col min="2" max="2" width="25.421875" style="6" customWidth="1"/>
    <col min="3" max="3" width="19.8515625" style="7" customWidth="1"/>
    <col min="4" max="14" width="33.140625" style="8" customWidth="1"/>
    <col min="15" max="15" width="11.8515625" style="6" customWidth="1"/>
    <col min="16" max="18" width="14.00390625" style="6" hidden="1" customWidth="1"/>
    <col min="19" max="22" width="9.00390625" style="6" hidden="1" customWidth="1"/>
    <col min="23" max="16384" width="9.00390625" style="6" customWidth="1"/>
  </cols>
  <sheetData>
    <row r="1" ht="30.75" customHeight="1">
      <c r="A1" s="9" t="s">
        <v>46</v>
      </c>
    </row>
    <row r="2" spans="1:15" ht="55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36.75" customHeight="1">
      <c r="O3" s="26" t="s">
        <v>2</v>
      </c>
    </row>
    <row r="4" spans="1:15" s="1" customFormat="1" ht="82.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3" t="s">
        <v>17</v>
      </c>
    </row>
    <row r="5" spans="1:15" s="2" customFormat="1" ht="54" customHeight="1">
      <c r="A5" s="15" t="s">
        <v>18</v>
      </c>
      <c r="B5" s="15" t="s">
        <v>19</v>
      </c>
      <c r="C5" s="16"/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6"/>
    </row>
    <row r="6" spans="1:15" s="2" customFormat="1" ht="54" customHeight="1">
      <c r="A6" s="15" t="s">
        <v>31</v>
      </c>
      <c r="B6" s="15" t="s">
        <v>32</v>
      </c>
      <c r="C6" s="16"/>
      <c r="D6" s="18" t="s">
        <v>33</v>
      </c>
      <c r="E6" s="18" t="s">
        <v>33</v>
      </c>
      <c r="F6" s="18" t="s">
        <v>34</v>
      </c>
      <c r="G6" s="18" t="s">
        <v>34</v>
      </c>
      <c r="H6" s="18" t="s">
        <v>34</v>
      </c>
      <c r="I6" s="18" t="s">
        <v>34</v>
      </c>
      <c r="J6" s="18" t="s">
        <v>34</v>
      </c>
      <c r="K6" s="18" t="s">
        <v>34</v>
      </c>
      <c r="L6" s="18" t="s">
        <v>34</v>
      </c>
      <c r="M6" s="18" t="s">
        <v>34</v>
      </c>
      <c r="N6" s="18" t="s">
        <v>34</v>
      </c>
      <c r="O6" s="16"/>
    </row>
    <row r="7" spans="1:15" s="2" customFormat="1" ht="54" customHeight="1">
      <c r="A7" s="15" t="s">
        <v>35</v>
      </c>
      <c r="B7" s="19" t="s">
        <v>36</v>
      </c>
      <c r="C7" s="16"/>
      <c r="D7" s="18" t="s">
        <v>37</v>
      </c>
      <c r="E7" s="18" t="s">
        <v>38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6"/>
    </row>
    <row r="8" spans="1:15" s="2" customFormat="1" ht="54" customHeight="1">
      <c r="A8" s="15" t="s">
        <v>39</v>
      </c>
      <c r="B8" s="19" t="s">
        <v>40</v>
      </c>
      <c r="C8" s="16"/>
      <c r="D8" s="17" t="s">
        <v>41</v>
      </c>
      <c r="E8" s="17" t="s">
        <v>41</v>
      </c>
      <c r="F8" s="17" t="s">
        <v>42</v>
      </c>
      <c r="G8" s="17" t="s">
        <v>42</v>
      </c>
      <c r="H8" s="17" t="s">
        <v>42</v>
      </c>
      <c r="I8" s="17" t="s">
        <v>42</v>
      </c>
      <c r="J8" s="17" t="s">
        <v>42</v>
      </c>
      <c r="K8" s="17" t="s">
        <v>42</v>
      </c>
      <c r="L8" s="17" t="s">
        <v>42</v>
      </c>
      <c r="M8" s="17" t="s">
        <v>42</v>
      </c>
      <c r="N8" s="17" t="s">
        <v>42</v>
      </c>
      <c r="O8" s="16"/>
    </row>
    <row r="9" spans="1:20" s="3" customFormat="1" ht="54" customHeight="1">
      <c r="A9" s="13" t="s">
        <v>43</v>
      </c>
      <c r="B9" s="13" t="s">
        <v>44</v>
      </c>
      <c r="C9" s="20">
        <f>SUM(D9:N9)</f>
        <v>463.62</v>
      </c>
      <c r="D9" s="21">
        <f aca="true" t="shared" si="0" ref="D9:N9">SUM(D10:D10)</f>
        <v>180.9</v>
      </c>
      <c r="E9" s="21">
        <f t="shared" si="0"/>
        <v>0</v>
      </c>
      <c r="F9" s="21">
        <f t="shared" si="0"/>
        <v>246.7</v>
      </c>
      <c r="G9" s="21">
        <f t="shared" si="0"/>
        <v>0</v>
      </c>
      <c r="H9" s="21">
        <f t="shared" si="0"/>
        <v>0</v>
      </c>
      <c r="I9" s="21">
        <f t="shared" si="0"/>
        <v>11.5</v>
      </c>
      <c r="J9" s="21">
        <f t="shared" si="0"/>
        <v>24.52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7"/>
      <c r="P9" s="3">
        <f>SUM(P10:P10)</f>
        <v>643.43</v>
      </c>
      <c r="Q9" s="3">
        <v>25000</v>
      </c>
      <c r="R9" s="3">
        <f>Q9/P9</f>
        <v>38.854265421258</v>
      </c>
      <c r="S9" s="3">
        <v>406.2</v>
      </c>
      <c r="T9" s="3">
        <v>79.75</v>
      </c>
    </row>
    <row r="10" spans="1:21" s="4" customFormat="1" ht="43.5" customHeight="1">
      <c r="A10" s="12">
        <v>9</v>
      </c>
      <c r="B10" s="31" t="s">
        <v>54</v>
      </c>
      <c r="C10" s="20">
        <f aca="true" t="shared" si="1" ref="C10:C17">SUM(D10:N10)</f>
        <v>463.62</v>
      </c>
      <c r="D10" s="23">
        <v>180.9</v>
      </c>
      <c r="E10" s="23"/>
      <c r="F10" s="23">
        <v>246.7</v>
      </c>
      <c r="G10" s="23"/>
      <c r="H10" s="24"/>
      <c r="I10" s="24">
        <v>11.5</v>
      </c>
      <c r="J10" s="24">
        <v>24.52</v>
      </c>
      <c r="K10" s="25"/>
      <c r="L10" s="23"/>
      <c r="M10" s="25"/>
      <c r="N10" s="25"/>
      <c r="O10" s="29"/>
      <c r="P10" s="4">
        <v>643.43</v>
      </c>
      <c r="Q10" s="30">
        <f aca="true" t="shared" si="2" ref="Q10:Q17">P10*0.332137</f>
        <v>213.71</v>
      </c>
      <c r="U10" s="4">
        <v>218.87</v>
      </c>
    </row>
    <row r="12" ht="13.5" hidden="1"/>
    <row r="13" ht="13.5" hidden="1"/>
  </sheetData>
  <sheetProtection/>
  <mergeCells count="1">
    <mergeCell ref="A2:O2"/>
  </mergeCells>
  <printOptions horizontalCentered="1"/>
  <pageMargins left="0.15748031496062992" right="0.15748031496062992" top="0.38" bottom="0.2" header="0.31496062992125984" footer="0.2"/>
  <pageSetup fitToHeight="1" fitToWidth="1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2006-09-23T16:00:00Z</dcterms:created>
  <dcterms:modified xsi:type="dcterms:W3CDTF">2023-03-03T09:00:34Z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