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590" activeTab="0"/>
  </bookViews>
  <sheets>
    <sheet name="附件1" sheetId="1" r:id="rId1"/>
  </sheets>
  <definedNames>
    <definedName name="_xlnm.Print_Area" localSheetId="0">'附件1'!$A$1:$S$33</definedName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<sst xmlns="http://schemas.openxmlformats.org/spreadsheetml/2006/main" count="136" uniqueCount="105">
  <si>
    <r>
      <t>附件</t>
    </r>
    <r>
      <rPr>
        <sz val="18"/>
        <rFont val="Times New Roman"/>
        <family val="0"/>
      </rPr>
      <t>1</t>
    </r>
  </si>
  <si>
    <t>2024年市财政农业农村转移支付资金预算汇总表</t>
  </si>
  <si>
    <t>单位：万元</t>
  </si>
  <si>
    <t>序号</t>
  </si>
  <si>
    <t>大专项</t>
  </si>
  <si>
    <t>支出方向</t>
  </si>
  <si>
    <t>项目名称</t>
  </si>
  <si>
    <t>项目编码</t>
  </si>
  <si>
    <t>预算支出功能分类科目</t>
  </si>
  <si>
    <t>政府经济分类科目</t>
  </si>
  <si>
    <t>合计</t>
  </si>
  <si>
    <t>其中：</t>
  </si>
  <si>
    <t>备注</t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</si>
  <si>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</si>
  <si>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</si>
  <si>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</si>
  <si>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</si>
  <si>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</si>
  <si>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</si>
  <si>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</si>
  <si>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</si>
  <si>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</si>
  <si>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t>滨海
新区</t>
  </si>
  <si>
    <t>耕地建设与利用资金小计</t>
  </si>
  <si>
    <t>耕地建设与利用资金</t>
  </si>
  <si>
    <t>耕地地力保护补贴支出</t>
  </si>
  <si>
    <r>
      <t>2024</t>
    </r>
    <r>
      <rPr>
        <sz val="16"/>
        <rFont val="仿宋_GB2312"/>
        <family val="3"/>
      </rPr>
      <t>年度耕地地力保护补贴</t>
    </r>
  </si>
  <si>
    <t>12000024P570008100021</t>
  </si>
  <si>
    <r>
      <t>2130120</t>
    </r>
    <r>
      <rPr>
        <sz val="16"/>
        <rFont val="仿宋_GB2312"/>
        <family val="3"/>
      </rPr>
      <t>稳定农民收入补贴</t>
    </r>
  </si>
  <si>
    <r>
      <t>50903</t>
    </r>
    <r>
      <rPr>
        <sz val="16"/>
        <rFont val="仿宋_GB2312"/>
        <family val="3"/>
      </rPr>
      <t>个人农业生产补贴</t>
    </r>
  </si>
  <si>
    <r>
      <t>单独</t>
    </r>
    <r>
      <rPr>
        <b/>
        <sz val="18"/>
        <rFont val="Times New Roman"/>
        <family val="0"/>
      </rPr>
      <t xml:space="preserve">
</t>
    </r>
    <r>
      <rPr>
        <b/>
        <sz val="18"/>
        <rFont val="宋体"/>
        <family val="0"/>
      </rPr>
      <t>发文</t>
    </r>
  </si>
  <si>
    <r>
      <t>其中：结算</t>
    </r>
    <r>
      <rPr>
        <sz val="16"/>
        <rFont val="Times New Roman"/>
        <family val="0"/>
      </rPr>
      <t>2023</t>
    </r>
    <r>
      <rPr>
        <sz val="16"/>
        <rFont val="仿宋_GB2312"/>
        <family val="3"/>
      </rPr>
      <t>年耕地地力保护补贴</t>
    </r>
  </si>
  <si>
    <t>高标准农田建设支出</t>
  </si>
  <si>
    <r>
      <t>2024</t>
    </r>
    <r>
      <rPr>
        <sz val="16"/>
        <rFont val="仿宋_GB2312"/>
        <family val="3"/>
      </rPr>
      <t>年高标准农田建设</t>
    </r>
  </si>
  <si>
    <t>12000024P570006100012</t>
  </si>
  <si>
    <r>
      <t>2120814</t>
    </r>
    <r>
      <rPr>
        <sz val="16"/>
        <rFont val="仿宋_GB2312"/>
        <family val="3"/>
      </rPr>
      <t>农业生产发展支出</t>
    </r>
  </si>
  <si>
    <r>
      <t>50299</t>
    </r>
    <r>
      <rPr>
        <sz val="16"/>
        <rFont val="仿宋_GB2312"/>
        <family val="3"/>
      </rPr>
      <t>其他商品和服务支出</t>
    </r>
  </si>
  <si>
    <t>耕地质量提升支出</t>
  </si>
  <si>
    <t>耕地深松（深翻）</t>
  </si>
  <si>
    <t>12000024P57000710001P</t>
  </si>
  <si>
    <t>农业产业发展资金小计</t>
  </si>
  <si>
    <t>农业产业发展资金</t>
  </si>
  <si>
    <t>棉花种植补贴支出</t>
  </si>
  <si>
    <r>
      <t>2023</t>
    </r>
    <r>
      <rPr>
        <sz val="16"/>
        <rFont val="仿宋_GB2312"/>
        <family val="3"/>
      </rPr>
      <t>年度天津市棉花种植补贴</t>
    </r>
  </si>
  <si>
    <t>12000024P580010100021</t>
  </si>
  <si>
    <r>
      <t>2130122</t>
    </r>
    <r>
      <rPr>
        <sz val="16"/>
        <rFont val="仿宋_GB2312"/>
        <family val="3"/>
      </rPr>
      <t>农业生产发展</t>
    </r>
  </si>
  <si>
    <t>农机购置与应用补贴支出</t>
  </si>
  <si>
    <r>
      <t>2024</t>
    </r>
    <r>
      <rPr>
        <sz val="16"/>
        <rFont val="仿宋_GB2312"/>
        <family val="3"/>
      </rPr>
      <t>年度农机购置与应用补贴</t>
    </r>
  </si>
  <si>
    <t>12000024P580002100025</t>
  </si>
  <si>
    <t>农业走出去和对外合作交流支出</t>
  </si>
  <si>
    <t>农民丰收节</t>
  </si>
  <si>
    <t>12000024P58001210002C</t>
  </si>
  <si>
    <r>
      <t>2120815</t>
    </r>
    <r>
      <rPr>
        <sz val="16"/>
        <rFont val="仿宋_GB2312"/>
        <family val="3"/>
      </rPr>
      <t>农村社会事业支出</t>
    </r>
  </si>
  <si>
    <t>扶持经济薄弱村产业发展支出</t>
  </si>
  <si>
    <t>现代种业建设与经济薄弱村联动项目</t>
  </si>
  <si>
    <t>12000024P580025100038</t>
  </si>
  <si>
    <t>农村基础设施建设与经济薄弱村联动项目</t>
  </si>
  <si>
    <t>12000024P580025100011</t>
  </si>
  <si>
    <r>
      <t>2120804</t>
    </r>
    <r>
      <rPr>
        <sz val="16"/>
        <rFont val="仿宋_GB2312"/>
        <family val="3"/>
      </rPr>
      <t>农村基础设施建设支出</t>
    </r>
  </si>
  <si>
    <t>农村文化建设与经济薄弱村联动项目</t>
  </si>
  <si>
    <t>12000024P58002510002L</t>
  </si>
  <si>
    <t>扶持经济薄弱村产业发展项目</t>
  </si>
  <si>
    <t>12000024P58002410001B</t>
  </si>
  <si>
    <r>
      <t>2130505</t>
    </r>
    <r>
      <rPr>
        <sz val="16"/>
        <rFont val="仿宋_GB2312"/>
        <family val="3"/>
      </rPr>
      <t>生产发展</t>
    </r>
  </si>
  <si>
    <t>扶持经济薄弱村产业发展（专项财力）</t>
  </si>
  <si>
    <t>12000024P58002410002Y</t>
  </si>
  <si>
    <t>农业经营主体能力提升资金小计</t>
  </si>
  <si>
    <t>农业经营主体能力提升资金</t>
  </si>
  <si>
    <t>农业科技成果转化与技术推广服务支出</t>
  </si>
  <si>
    <r>
      <t>农业绿色发展与技术服务</t>
    </r>
    <r>
      <rPr>
        <sz val="16"/>
        <rFont val="Times New Roman"/>
        <family val="0"/>
      </rPr>
      <t>-</t>
    </r>
    <r>
      <rPr>
        <sz val="16"/>
        <rFont val="仿宋_GB2312"/>
        <family val="3"/>
      </rPr>
      <t>农业科技（各区）</t>
    </r>
  </si>
  <si>
    <t>12000024P60002110001T</t>
  </si>
  <si>
    <t>农业生态资源保护资金小计</t>
  </si>
  <si>
    <t>农业生态资源保护资金</t>
  </si>
  <si>
    <t>农作物秸秆综合利用支出</t>
  </si>
  <si>
    <t>农作物秸秆综合利用</t>
  </si>
  <si>
    <t>12000024P59000510001Q</t>
  </si>
  <si>
    <r>
      <t>2120816</t>
    </r>
    <r>
      <rPr>
        <sz val="16"/>
        <rFont val="仿宋_GB2312"/>
        <family val="3"/>
      </rPr>
      <t>农业农村生态环境支出</t>
    </r>
  </si>
  <si>
    <t>地膜科学使用回收支出</t>
  </si>
  <si>
    <t>农田残膜回收利用</t>
  </si>
  <si>
    <t>12000024P59000610001E</t>
  </si>
  <si>
    <t>农业防灾减灾和水利救灾资金小计</t>
  </si>
  <si>
    <t>农业防灾减灾和水利救灾资金</t>
  </si>
  <si>
    <t>动物防疫补助支出</t>
  </si>
  <si>
    <r>
      <t>2024</t>
    </r>
    <r>
      <rPr>
        <sz val="16"/>
        <rFont val="仿宋_GB2312"/>
        <family val="3"/>
      </rPr>
      <t>年村级动物防疫员补助</t>
    </r>
  </si>
  <si>
    <t>12000024P84001110001G</t>
  </si>
  <si>
    <r>
      <t>2130108</t>
    </r>
    <r>
      <rPr>
        <sz val="16"/>
        <rFont val="仿宋_GB2312"/>
        <family val="3"/>
      </rPr>
      <t>病虫害控制</t>
    </r>
  </si>
  <si>
    <t>养殖和屠宰环节病死猪无害化处理补助</t>
  </si>
  <si>
    <t>12000024P840003100053</t>
  </si>
  <si>
    <t>农业生产防灾减灾支出</t>
  </si>
  <si>
    <r>
      <t>2024</t>
    </r>
    <r>
      <rPr>
        <sz val="16"/>
        <rFont val="仿宋_GB2312"/>
        <family val="3"/>
      </rPr>
      <t>年农作物重大病虫害防控</t>
    </r>
  </si>
  <si>
    <t>12000024P84000510007M</t>
  </si>
  <si>
    <r>
      <t>规范引导东淀蓄滞洪区和永定河泛区</t>
    </r>
    <r>
      <rPr>
        <sz val="16"/>
        <rFont val="Times New Roman"/>
        <family val="0"/>
      </rPr>
      <t xml:space="preserve">
</t>
    </r>
    <r>
      <rPr>
        <sz val="16"/>
        <rFont val="仿宋_GB2312"/>
        <family val="3"/>
      </rPr>
      <t>设施种植业提升发展</t>
    </r>
  </si>
  <si>
    <t>12000024P84000510009W</t>
  </si>
  <si>
    <r>
      <t>2130119</t>
    </r>
    <r>
      <rPr>
        <sz val="16"/>
        <rFont val="仿宋_GB2312"/>
        <family val="3"/>
      </rPr>
      <t>防灾救灾</t>
    </r>
  </si>
  <si>
    <t>农村社会发展资金小计</t>
  </si>
  <si>
    <t>农村社会发展资金</t>
  </si>
  <si>
    <t>农村生活污水处理支出</t>
  </si>
  <si>
    <r>
      <t>2024</t>
    </r>
    <r>
      <rPr>
        <sz val="16"/>
        <rFont val="仿宋_GB2312"/>
        <family val="3"/>
      </rPr>
      <t>年农村生活污水处理设施运行维护</t>
    </r>
  </si>
  <si>
    <t>12000024P86000810005U</t>
  </si>
  <si>
    <t>村级组织运转经费支出</t>
  </si>
  <si>
    <t>2024年村干部报酬和农村专职党务工作者薪酬</t>
  </si>
  <si>
    <t>12000024P86QB4010005E</t>
  </si>
  <si>
    <r>
      <t>2130705</t>
    </r>
    <r>
      <rPr>
        <sz val="16"/>
        <rFont val="仿宋_GB2312"/>
        <family val="3"/>
      </rPr>
      <t>对村民委员会和村党支部的补助</t>
    </r>
  </si>
  <si>
    <r>
      <t>50999</t>
    </r>
    <r>
      <rPr>
        <sz val="16"/>
        <rFont val="仿宋_GB2312"/>
        <family val="3"/>
      </rPr>
      <t>其他对个人和家庭补助</t>
    </r>
  </si>
  <si>
    <r>
      <t>津财农指〔</t>
    </r>
    <r>
      <rPr>
        <sz val="16"/>
        <rFont val="Times New Roman"/>
        <family val="0"/>
      </rPr>
      <t>2024</t>
    </r>
    <r>
      <rPr>
        <sz val="16"/>
        <rFont val="宋体"/>
        <family val="0"/>
      </rPr>
      <t>〕</t>
    </r>
    <r>
      <rPr>
        <sz val="16"/>
        <rFont val="Times New Roman"/>
        <family val="0"/>
      </rPr>
      <t>4</t>
    </r>
    <r>
      <rPr>
        <sz val="16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</si>
</sst>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);[Red]\(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26"/>
      <name val="Times New Roman"/>
      <family val="0"/>
    </font>
    <font>
      <sz val="18"/>
      <name val="黑体"/>
      <family val="0"/>
    </font>
    <font>
      <sz val="18"/>
      <name val="Times New Roman"/>
      <family val="0"/>
    </font>
    <font>
      <sz val="16"/>
      <name val="Times New Roman"/>
      <family val="0"/>
    </font>
    <font>
      <sz val="26"/>
      <name val="方正小标宋简体"/>
      <family val="0"/>
    </font>
    <font>
      <b/>
      <sz val="16"/>
      <name val="仿宋_GB2312"/>
      <family val="3"/>
    </font>
    <font>
      <b/>
      <sz val="16"/>
      <name val="Times New Roman"/>
      <family val="0"/>
    </font>
    <font>
      <sz val="16"/>
      <name val="仿宋_GB2312"/>
      <family val="3"/>
    </font>
    <font>
      <b/>
      <sz val="15"/>
      <name val="Times New Roman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8"/>
      <name val="Times New Roman"/>
      <family val="0"/>
    </font>
    <font>
      <b/>
      <sz val="26"/>
      <name val="Times New Roman"/>
      <family val="0"/>
    </font>
    <font>
      <sz val="2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theme="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1" applyNumberFormat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2" applyNumberFormat="0" applyAlignment="0" applyProtection="0"/>
    <xf numFmtId="0" fontId="45" fillId="2" borderId="1" applyNumberFormat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43" fillId="7" borderId="0" applyNumberFormat="0" applyBorder="0" applyAlignment="0" applyProtection="0"/>
    <xf numFmtId="41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43" fillId="13" borderId="0" applyNumberFormat="0" applyBorder="0" applyAlignment="0" applyProtection="0"/>
    <xf numFmtId="0" fontId="43" fillId="0" borderId="0">
      <alignment vertical="center"/>
      <protection/>
    </xf>
    <xf numFmtId="0" fontId="55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43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56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0" fillId="16" borderId="8" applyNumberFormat="0" applyFont="0" applyAlignment="0" applyProtection="0"/>
    <xf numFmtId="0" fontId="42" fillId="17" borderId="0" applyNumberFormat="0" applyBorder="0" applyAlignment="0" applyProtection="0"/>
    <xf numFmtId="0" fontId="57" fillId="18" borderId="0" applyNumberFormat="0" applyBorder="0" applyAlignment="0" applyProtection="0"/>
    <xf numFmtId="0" fontId="43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5" borderId="9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60" fillId="29" borderId="9" applyNumberFormat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left" vertical="center"/>
    </xf>
    <xf numFmtId="176" fontId="11" fillId="0" borderId="15" xfId="0" applyNumberFormat="1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76" fontId="11" fillId="0" borderId="16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</cellXfs>
  <cellStyles count="56">
    <cellStyle name="Normal" xfId="0"/>
    <cellStyle name="常规 2" xfId="15"/>
    <cellStyle name="常规 4" xfId="16"/>
    <cellStyle name="检查单元格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常规_2014年预算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常规 2 2 3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showGridLines="0" showZeros="0" tabSelected="1" view="pageBreakPreview" zoomScale="55" zoomScaleNormal="65" zoomScaleSheetLayoutView="55" workbookViewId="0" topLeftCell="C1">
      <pane ySplit="5" topLeftCell="A20" activePane="bottomLeft" state="frozen"/>
      <selection pane="bottomLeft" activeCell="K27" sqref="K27"/>
    </sheetView>
  </sheetViews>
  <sheetFormatPr defaultColWidth="9.00390625" defaultRowHeight="14.25"/>
  <cols>
    <col min="1" max="1" width="7.75390625" style="5" customWidth="1"/>
    <col min="2" max="3" width="11.875" style="8" customWidth="1"/>
    <col min="4" max="4" width="57.00390625" style="8" customWidth="1"/>
    <col min="5" max="5" width="31.625" style="8" customWidth="1"/>
    <col min="6" max="6" width="21.25390625" style="8" customWidth="1"/>
    <col min="7" max="7" width="17.00390625" style="8" customWidth="1"/>
    <col min="8" max="8" width="17.125" style="9" customWidth="1"/>
    <col min="9" max="9" width="12.00390625" style="9" customWidth="1"/>
    <col min="10" max="10" width="13.375" style="9" customWidth="1"/>
    <col min="11" max="18" width="12.00390625" style="9" customWidth="1"/>
    <col min="19" max="19" width="15.625" style="10" customWidth="1"/>
    <col min="20" max="20" width="5.625" style="5" customWidth="1"/>
    <col min="21" max="16384" width="9.00390625" style="5" customWidth="1"/>
  </cols>
  <sheetData>
    <row r="1" spans="1:7" ht="24" customHeight="1">
      <c r="A1" s="11" t="s">
        <v>0</v>
      </c>
      <c r="B1" s="12"/>
      <c r="C1" s="13"/>
      <c r="D1" s="14"/>
      <c r="E1" s="31"/>
      <c r="F1" s="14"/>
      <c r="G1" s="14"/>
    </row>
    <row r="2" spans="1:19" ht="28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41"/>
    </row>
    <row r="3" spans="16:19" ht="21.75" customHeight="1">
      <c r="P3" s="40" t="s">
        <v>2</v>
      </c>
      <c r="Q3" s="40"/>
      <c r="R3" s="40"/>
      <c r="S3" s="40"/>
    </row>
    <row r="4" spans="1:19" s="1" customFormat="1" ht="32.25" customHeight="1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32" t="s">
        <v>10</v>
      </c>
      <c r="I4" s="37" t="s">
        <v>11</v>
      </c>
      <c r="J4" s="38"/>
      <c r="K4" s="38"/>
      <c r="L4" s="38"/>
      <c r="M4" s="38"/>
      <c r="N4" s="38"/>
      <c r="O4" s="38"/>
      <c r="P4" s="38"/>
      <c r="Q4" s="38"/>
      <c r="R4" s="42"/>
      <c r="S4" s="17" t="s">
        <v>12</v>
      </c>
    </row>
    <row r="5" spans="1:19" s="1" customFormat="1" ht="50.25" customHeight="1">
      <c r="A5" s="16"/>
      <c r="B5" s="17"/>
      <c r="C5" s="17"/>
      <c r="D5" s="17"/>
      <c r="E5" s="17"/>
      <c r="F5" s="17"/>
      <c r="G5" s="17"/>
      <c r="H5" s="32"/>
      <c r="I5" s="39" t="s">
        <v>13</v>
      </c>
      <c r="J5" s="39" t="s">
        <v>14</v>
      </c>
      <c r="K5" s="39" t="s">
        <v>15</v>
      </c>
      <c r="L5" s="39" t="s">
        <v>16</v>
      </c>
      <c r="M5" s="39" t="s">
        <v>17</v>
      </c>
      <c r="N5" s="39" t="s">
        <v>18</v>
      </c>
      <c r="O5" s="39" t="s">
        <v>19</v>
      </c>
      <c r="P5" s="39" t="s">
        <v>20</v>
      </c>
      <c r="Q5" s="39" t="s">
        <v>21</v>
      </c>
      <c r="R5" s="39" t="s">
        <v>22</v>
      </c>
      <c r="S5" s="17"/>
    </row>
    <row r="6" spans="1:19" ht="44.25" customHeight="1">
      <c r="A6" s="18" t="s">
        <v>10</v>
      </c>
      <c r="B6" s="19"/>
      <c r="C6" s="19"/>
      <c r="D6" s="19"/>
      <c r="E6" s="19"/>
      <c r="F6" s="19"/>
      <c r="G6" s="19"/>
      <c r="H6" s="33">
        <f>H7+H12+H21+H23+H26+H31</f>
        <v>144093</v>
      </c>
      <c r="I6" s="33">
        <f aca="true" t="shared" si="0" ref="I6:R6">I7+I12+I21+I23+I26+I31</f>
        <v>34558</v>
      </c>
      <c r="J6" s="33">
        <f t="shared" si="0"/>
        <v>36035</v>
      </c>
      <c r="K6" s="33">
        <f t="shared" si="0"/>
        <v>29624.8</v>
      </c>
      <c r="L6" s="33">
        <f t="shared" si="0"/>
        <v>17290.9</v>
      </c>
      <c r="M6" s="33">
        <f t="shared" si="0"/>
        <v>20095.4</v>
      </c>
      <c r="N6" s="33">
        <f t="shared" si="0"/>
        <v>422.24</v>
      </c>
      <c r="O6" s="33">
        <f t="shared" si="0"/>
        <v>1001.74</v>
      </c>
      <c r="P6" s="33">
        <f t="shared" si="0"/>
        <v>699.5</v>
      </c>
      <c r="Q6" s="33">
        <f t="shared" si="0"/>
        <v>994.92</v>
      </c>
      <c r="R6" s="33">
        <f t="shared" si="0"/>
        <v>3370.5</v>
      </c>
      <c r="S6" s="43"/>
    </row>
    <row r="7" spans="1:20" s="2" customFormat="1" ht="44.25" customHeight="1">
      <c r="A7" s="18" t="s">
        <v>23</v>
      </c>
      <c r="B7" s="19"/>
      <c r="C7" s="19"/>
      <c r="D7" s="19"/>
      <c r="E7" s="19"/>
      <c r="F7" s="19"/>
      <c r="G7" s="19"/>
      <c r="H7" s="33">
        <f>H8+H10+H11</f>
        <v>31033</v>
      </c>
      <c r="I7" s="33">
        <f aca="true" t="shared" si="1" ref="I7:R7">I8+I10+I11</f>
        <v>3872.9</v>
      </c>
      <c r="J7" s="33">
        <f t="shared" si="1"/>
        <v>6207.3</v>
      </c>
      <c r="K7" s="33">
        <f t="shared" si="1"/>
        <v>5930.4</v>
      </c>
      <c r="L7" s="33">
        <f t="shared" si="1"/>
        <v>5983.5</v>
      </c>
      <c r="M7" s="33">
        <f t="shared" si="1"/>
        <v>4711.8</v>
      </c>
      <c r="N7" s="33">
        <f t="shared" si="1"/>
        <v>268.1</v>
      </c>
      <c r="O7" s="33">
        <f t="shared" si="1"/>
        <v>776.5</v>
      </c>
      <c r="P7" s="33">
        <f t="shared" si="1"/>
        <v>342.5</v>
      </c>
      <c r="Q7" s="33">
        <f t="shared" si="1"/>
        <v>694.8</v>
      </c>
      <c r="R7" s="33">
        <f t="shared" si="1"/>
        <v>2245.2</v>
      </c>
      <c r="S7" s="43"/>
      <c r="T7" s="5"/>
    </row>
    <row r="8" spans="1:20" s="3" customFormat="1" ht="63.75" customHeight="1">
      <c r="A8" s="20">
        <v>1</v>
      </c>
      <c r="B8" s="21" t="s">
        <v>24</v>
      </c>
      <c r="C8" s="21" t="s">
        <v>25</v>
      </c>
      <c r="D8" s="22" t="s">
        <v>26</v>
      </c>
      <c r="E8" s="24" t="s">
        <v>27</v>
      </c>
      <c r="F8" s="24" t="s">
        <v>28</v>
      </c>
      <c r="G8" s="24" t="s">
        <v>29</v>
      </c>
      <c r="H8" s="22">
        <f>SUM(I8:R8)</f>
        <v>22367</v>
      </c>
      <c r="I8" s="22">
        <v>3059.9</v>
      </c>
      <c r="J8" s="22">
        <v>4205.3</v>
      </c>
      <c r="K8" s="22">
        <v>4484.4</v>
      </c>
      <c r="L8" s="22">
        <v>2478.5</v>
      </c>
      <c r="M8" s="22">
        <v>4549.8</v>
      </c>
      <c r="N8" s="22">
        <v>268.1</v>
      </c>
      <c r="O8" s="22">
        <v>280.5</v>
      </c>
      <c r="P8" s="22">
        <v>327.5</v>
      </c>
      <c r="Q8" s="22">
        <v>632.8</v>
      </c>
      <c r="R8" s="22">
        <v>2080.2</v>
      </c>
      <c r="S8" s="44" t="s">
        <v>30</v>
      </c>
      <c r="T8" s="5"/>
    </row>
    <row r="9" spans="1:20" s="3" customFormat="1" ht="64.5" customHeight="1">
      <c r="A9" s="23"/>
      <c r="B9" s="24"/>
      <c r="C9" s="24"/>
      <c r="D9" s="25" t="s">
        <v>31</v>
      </c>
      <c r="E9" s="24"/>
      <c r="F9" s="24"/>
      <c r="G9" s="24"/>
      <c r="H9" s="22">
        <f>SUM(I9:R9)</f>
        <v>697.4000000000001</v>
      </c>
      <c r="I9" s="22"/>
      <c r="J9" s="22"/>
      <c r="K9" s="22"/>
      <c r="L9" s="22"/>
      <c r="M9" s="22"/>
      <c r="N9" s="22">
        <v>94.9</v>
      </c>
      <c r="O9" s="22"/>
      <c r="P9" s="22"/>
      <c r="Q9" s="22">
        <v>67.9</v>
      </c>
      <c r="R9" s="22">
        <v>534.6</v>
      </c>
      <c r="S9" s="45"/>
      <c r="T9" s="5"/>
    </row>
    <row r="10" spans="1:20" s="3" customFormat="1" ht="87.75" customHeight="1">
      <c r="A10" s="22">
        <v>2</v>
      </c>
      <c r="B10" s="24"/>
      <c r="C10" s="26" t="s">
        <v>32</v>
      </c>
      <c r="D10" s="22" t="s">
        <v>33</v>
      </c>
      <c r="E10" s="22" t="s">
        <v>34</v>
      </c>
      <c r="F10" s="34" t="s">
        <v>35</v>
      </c>
      <c r="G10" s="34" t="s">
        <v>36</v>
      </c>
      <c r="H10" s="22">
        <f>SUM(I10:R10)</f>
        <v>7316</v>
      </c>
      <c r="I10" s="22">
        <v>648</v>
      </c>
      <c r="J10" s="22">
        <v>1771</v>
      </c>
      <c r="K10" s="22">
        <v>1086</v>
      </c>
      <c r="L10" s="22">
        <v>3271</v>
      </c>
      <c r="M10" s="22"/>
      <c r="N10" s="22"/>
      <c r="O10" s="22">
        <v>478</v>
      </c>
      <c r="P10" s="22"/>
      <c r="Q10" s="22">
        <v>62</v>
      </c>
      <c r="R10" s="22"/>
      <c r="S10" s="46" t="s">
        <v>30</v>
      </c>
      <c r="T10" s="5"/>
    </row>
    <row r="11" spans="1:20" s="3" customFormat="1" ht="72" customHeight="1">
      <c r="A11" s="22">
        <v>3</v>
      </c>
      <c r="B11" s="24"/>
      <c r="C11" s="26" t="s">
        <v>37</v>
      </c>
      <c r="D11" s="26" t="s">
        <v>38</v>
      </c>
      <c r="E11" s="22" t="s">
        <v>39</v>
      </c>
      <c r="F11" s="34" t="s">
        <v>35</v>
      </c>
      <c r="G11" s="34" t="s">
        <v>36</v>
      </c>
      <c r="H11" s="22">
        <f aca="true" t="shared" si="2" ref="H11:H20">SUM(I11:R11)</f>
        <v>1350</v>
      </c>
      <c r="I11" s="22">
        <v>165</v>
      </c>
      <c r="J11" s="22">
        <v>231</v>
      </c>
      <c r="K11" s="22">
        <v>360</v>
      </c>
      <c r="L11" s="22">
        <v>234</v>
      </c>
      <c r="M11" s="22">
        <v>162</v>
      </c>
      <c r="N11" s="22"/>
      <c r="O11" s="22">
        <v>18</v>
      </c>
      <c r="P11" s="22">
        <v>15</v>
      </c>
      <c r="Q11" s="22"/>
      <c r="R11" s="22">
        <v>165</v>
      </c>
      <c r="S11" s="47"/>
      <c r="T11" s="5"/>
    </row>
    <row r="12" spans="1:20" s="4" customFormat="1" ht="45.75" customHeight="1">
      <c r="A12" s="18" t="s">
        <v>40</v>
      </c>
      <c r="B12" s="19"/>
      <c r="C12" s="19"/>
      <c r="D12" s="19"/>
      <c r="E12" s="19"/>
      <c r="F12" s="19"/>
      <c r="G12" s="19"/>
      <c r="H12" s="19">
        <f>H13+H14+H15+H16+H17+H18+H19+H20</f>
        <v>51726</v>
      </c>
      <c r="I12" s="19">
        <f aca="true" t="shared" si="3" ref="I12:R12">I13+I14+I15+I16+I17+I18+I19+I20</f>
        <v>11800</v>
      </c>
      <c r="J12" s="19">
        <f t="shared" si="3"/>
        <v>15900.3</v>
      </c>
      <c r="K12" s="19">
        <f t="shared" si="3"/>
        <v>10500.1</v>
      </c>
      <c r="L12" s="19">
        <f t="shared" si="3"/>
        <v>5380.4</v>
      </c>
      <c r="M12" s="19">
        <f t="shared" si="3"/>
        <v>8009.2</v>
      </c>
      <c r="N12" s="19">
        <f t="shared" si="3"/>
        <v>20</v>
      </c>
      <c r="O12" s="19">
        <f t="shared" si="3"/>
        <v>10</v>
      </c>
      <c r="P12" s="19">
        <f t="shared" si="3"/>
        <v>10</v>
      </c>
      <c r="Q12" s="19">
        <f t="shared" si="3"/>
        <v>10</v>
      </c>
      <c r="R12" s="19">
        <f t="shared" si="3"/>
        <v>86</v>
      </c>
      <c r="S12" s="48"/>
      <c r="T12" s="7"/>
    </row>
    <row r="13" spans="1:19" s="5" customFormat="1" ht="69.75" customHeight="1">
      <c r="A13" s="22">
        <v>1</v>
      </c>
      <c r="B13" s="21" t="s">
        <v>41</v>
      </c>
      <c r="C13" s="26" t="s">
        <v>42</v>
      </c>
      <c r="D13" s="22" t="s">
        <v>43</v>
      </c>
      <c r="E13" s="22" t="s">
        <v>44</v>
      </c>
      <c r="F13" s="34" t="s">
        <v>45</v>
      </c>
      <c r="G13" s="35" t="s">
        <v>29</v>
      </c>
      <c r="H13" s="22">
        <f t="shared" si="2"/>
        <v>130</v>
      </c>
      <c r="I13" s="22"/>
      <c r="J13" s="22">
        <v>0.3</v>
      </c>
      <c r="K13" s="22">
        <v>0.1</v>
      </c>
      <c r="L13" s="22">
        <v>120.4</v>
      </c>
      <c r="M13" s="22">
        <v>9.2</v>
      </c>
      <c r="N13" s="22"/>
      <c r="O13" s="22"/>
      <c r="P13" s="22"/>
      <c r="Q13" s="22"/>
      <c r="R13" s="22"/>
      <c r="S13" s="47"/>
    </row>
    <row r="14" spans="1:20" s="3" customFormat="1" ht="106.5" customHeight="1">
      <c r="A14" s="22">
        <v>2</v>
      </c>
      <c r="B14" s="24"/>
      <c r="C14" s="26" t="s">
        <v>46</v>
      </c>
      <c r="D14" s="22" t="s">
        <v>47</v>
      </c>
      <c r="E14" s="22" t="s">
        <v>48</v>
      </c>
      <c r="F14" s="34" t="s">
        <v>45</v>
      </c>
      <c r="G14" s="35" t="s">
        <v>29</v>
      </c>
      <c r="H14" s="22">
        <f t="shared" si="2"/>
        <v>4286</v>
      </c>
      <c r="I14" s="22">
        <v>1200</v>
      </c>
      <c r="J14" s="22">
        <v>1300</v>
      </c>
      <c r="K14" s="22">
        <v>200</v>
      </c>
      <c r="L14" s="22">
        <v>950</v>
      </c>
      <c r="M14" s="22">
        <v>500</v>
      </c>
      <c r="N14" s="22">
        <v>20</v>
      </c>
      <c r="O14" s="22">
        <v>10</v>
      </c>
      <c r="P14" s="22">
        <v>10</v>
      </c>
      <c r="Q14" s="22">
        <v>10</v>
      </c>
      <c r="R14" s="22">
        <v>86</v>
      </c>
      <c r="S14" s="47"/>
      <c r="T14" s="5"/>
    </row>
    <row r="15" spans="1:20" s="3" customFormat="1" ht="103.5" customHeight="1">
      <c r="A15" s="22">
        <v>3</v>
      </c>
      <c r="B15" s="24"/>
      <c r="C15" s="26" t="s">
        <v>49</v>
      </c>
      <c r="D15" s="26" t="s">
        <v>50</v>
      </c>
      <c r="E15" s="22" t="s">
        <v>51</v>
      </c>
      <c r="F15" s="34" t="s">
        <v>52</v>
      </c>
      <c r="G15" s="34" t="s">
        <v>36</v>
      </c>
      <c r="H15" s="22">
        <f t="shared" si="2"/>
        <v>150</v>
      </c>
      <c r="I15" s="22"/>
      <c r="J15" s="22"/>
      <c r="K15" s="22"/>
      <c r="L15" s="22">
        <v>150</v>
      </c>
      <c r="M15" s="22"/>
      <c r="N15" s="22"/>
      <c r="O15" s="22"/>
      <c r="P15" s="22"/>
      <c r="Q15" s="22"/>
      <c r="R15" s="22"/>
      <c r="S15" s="47"/>
      <c r="T15" s="5"/>
    </row>
    <row r="16" spans="1:20" s="3" customFormat="1" ht="48.75" customHeight="1">
      <c r="A16" s="22">
        <v>4</v>
      </c>
      <c r="B16" s="24"/>
      <c r="C16" s="27" t="s">
        <v>53</v>
      </c>
      <c r="D16" s="26" t="s">
        <v>54</v>
      </c>
      <c r="E16" s="22" t="s">
        <v>55</v>
      </c>
      <c r="F16" s="35" t="s">
        <v>35</v>
      </c>
      <c r="G16" s="34" t="s">
        <v>36</v>
      </c>
      <c r="H16" s="22">
        <f t="shared" si="2"/>
        <v>4600</v>
      </c>
      <c r="I16" s="22"/>
      <c r="J16" s="22"/>
      <c r="K16" s="22">
        <v>4600</v>
      </c>
      <c r="L16" s="22"/>
      <c r="M16" s="22"/>
      <c r="N16" s="22"/>
      <c r="O16" s="22"/>
      <c r="P16" s="22"/>
      <c r="Q16" s="22"/>
      <c r="R16" s="22"/>
      <c r="S16" s="47"/>
      <c r="T16" s="5"/>
    </row>
    <row r="17" spans="1:20" s="3" customFormat="1" ht="48.75" customHeight="1">
      <c r="A17" s="22">
        <v>5</v>
      </c>
      <c r="B17" s="24"/>
      <c r="C17" s="28"/>
      <c r="D17" s="26" t="s">
        <v>56</v>
      </c>
      <c r="E17" s="22" t="s">
        <v>57</v>
      </c>
      <c r="F17" s="35" t="s">
        <v>58</v>
      </c>
      <c r="G17" s="34" t="s">
        <v>36</v>
      </c>
      <c r="H17" s="22">
        <f t="shared" si="2"/>
        <v>21200</v>
      </c>
      <c r="I17" s="22"/>
      <c r="J17" s="22">
        <v>14600</v>
      </c>
      <c r="K17" s="22"/>
      <c r="L17" s="22"/>
      <c r="M17" s="22">
        <v>6600</v>
      </c>
      <c r="N17" s="22"/>
      <c r="O17" s="22"/>
      <c r="P17" s="22"/>
      <c r="Q17" s="22"/>
      <c r="R17" s="22"/>
      <c r="S17" s="47"/>
      <c r="T17" s="5"/>
    </row>
    <row r="18" spans="1:20" s="3" customFormat="1" ht="48.75" customHeight="1">
      <c r="A18" s="22">
        <v>6</v>
      </c>
      <c r="B18" s="24"/>
      <c r="C18" s="28"/>
      <c r="D18" s="26" t="s">
        <v>59</v>
      </c>
      <c r="E18" s="22" t="s">
        <v>60</v>
      </c>
      <c r="F18" s="35" t="s">
        <v>52</v>
      </c>
      <c r="G18" s="34" t="s">
        <v>36</v>
      </c>
      <c r="H18" s="22">
        <f t="shared" si="2"/>
        <v>1360</v>
      </c>
      <c r="I18" s="22">
        <v>760</v>
      </c>
      <c r="J18" s="22"/>
      <c r="K18" s="22">
        <v>600</v>
      </c>
      <c r="L18" s="22"/>
      <c r="M18" s="22"/>
      <c r="N18" s="22"/>
      <c r="O18" s="22"/>
      <c r="P18" s="22"/>
      <c r="Q18" s="22"/>
      <c r="R18" s="22"/>
      <c r="S18" s="47"/>
      <c r="T18" s="5"/>
    </row>
    <row r="19" spans="1:20" s="3" customFormat="1" ht="48.75" customHeight="1">
      <c r="A19" s="22">
        <v>7</v>
      </c>
      <c r="B19" s="24"/>
      <c r="C19" s="28"/>
      <c r="D19" s="26" t="s">
        <v>61</v>
      </c>
      <c r="E19" s="22" t="s">
        <v>62</v>
      </c>
      <c r="F19" s="35" t="s">
        <v>63</v>
      </c>
      <c r="G19" s="34" t="s">
        <v>36</v>
      </c>
      <c r="H19" s="22">
        <f t="shared" si="2"/>
        <v>10000</v>
      </c>
      <c r="I19" s="22">
        <v>4940</v>
      </c>
      <c r="J19" s="22"/>
      <c r="K19" s="22">
        <v>2300</v>
      </c>
      <c r="L19" s="22">
        <v>1860</v>
      </c>
      <c r="M19" s="22">
        <v>900</v>
      </c>
      <c r="N19" s="22"/>
      <c r="O19" s="22"/>
      <c r="P19" s="22"/>
      <c r="Q19" s="22"/>
      <c r="R19" s="22"/>
      <c r="S19" s="47"/>
      <c r="T19" s="5"/>
    </row>
    <row r="20" spans="1:20" s="3" customFormat="1" ht="48.75" customHeight="1">
      <c r="A20" s="22">
        <v>8</v>
      </c>
      <c r="B20" s="24"/>
      <c r="C20" s="29"/>
      <c r="D20" s="26" t="s">
        <v>64</v>
      </c>
      <c r="E20" s="22" t="s">
        <v>65</v>
      </c>
      <c r="F20" s="35" t="s">
        <v>63</v>
      </c>
      <c r="G20" s="34" t="s">
        <v>36</v>
      </c>
      <c r="H20" s="22">
        <f t="shared" si="2"/>
        <v>10000</v>
      </c>
      <c r="I20" s="22">
        <v>4900</v>
      </c>
      <c r="J20" s="22"/>
      <c r="K20" s="22">
        <v>2800</v>
      </c>
      <c r="L20" s="22">
        <v>2300</v>
      </c>
      <c r="M20" s="22"/>
      <c r="N20" s="22"/>
      <c r="O20" s="22"/>
      <c r="P20" s="22"/>
      <c r="Q20" s="22"/>
      <c r="R20" s="22"/>
      <c r="S20" s="47"/>
      <c r="T20" s="5"/>
    </row>
    <row r="21" spans="1:20" s="4" customFormat="1" ht="45" customHeight="1">
      <c r="A21" s="18" t="s">
        <v>66</v>
      </c>
      <c r="B21" s="19"/>
      <c r="C21" s="19"/>
      <c r="D21" s="19"/>
      <c r="E21" s="19"/>
      <c r="F21" s="19"/>
      <c r="G21" s="19"/>
      <c r="H21" s="19">
        <f>SUM(H22)</f>
        <v>200</v>
      </c>
      <c r="I21" s="19">
        <f aca="true" t="shared" si="4" ref="I21:R21">SUM(I22)</f>
        <v>0</v>
      </c>
      <c r="J21" s="19">
        <f t="shared" si="4"/>
        <v>0</v>
      </c>
      <c r="K21" s="19">
        <f t="shared" si="4"/>
        <v>40</v>
      </c>
      <c r="L21" s="19">
        <f t="shared" si="4"/>
        <v>90</v>
      </c>
      <c r="M21" s="19">
        <f t="shared" si="4"/>
        <v>40</v>
      </c>
      <c r="N21" s="19">
        <f t="shared" si="4"/>
        <v>0</v>
      </c>
      <c r="O21" s="19">
        <f t="shared" si="4"/>
        <v>0</v>
      </c>
      <c r="P21" s="19">
        <f t="shared" si="4"/>
        <v>0</v>
      </c>
      <c r="Q21" s="19">
        <f t="shared" si="4"/>
        <v>0</v>
      </c>
      <c r="R21" s="19">
        <f t="shared" si="4"/>
        <v>30</v>
      </c>
      <c r="S21" s="48"/>
      <c r="T21" s="7"/>
    </row>
    <row r="22" spans="1:255" s="3" customFormat="1" ht="135.75" customHeight="1">
      <c r="A22" s="22">
        <v>1</v>
      </c>
      <c r="B22" s="26" t="s">
        <v>67</v>
      </c>
      <c r="C22" s="26" t="s">
        <v>68</v>
      </c>
      <c r="D22" s="26" t="s">
        <v>69</v>
      </c>
      <c r="E22" s="22" t="s">
        <v>70</v>
      </c>
      <c r="F22" s="34" t="s">
        <v>35</v>
      </c>
      <c r="G22" s="34" t="s">
        <v>36</v>
      </c>
      <c r="H22" s="22">
        <f>SUM(I22:R22)</f>
        <v>200</v>
      </c>
      <c r="I22" s="22"/>
      <c r="J22" s="22"/>
      <c r="K22" s="22">
        <v>40</v>
      </c>
      <c r="L22" s="22">
        <v>90</v>
      </c>
      <c r="M22" s="22">
        <v>40</v>
      </c>
      <c r="N22" s="22"/>
      <c r="O22" s="22"/>
      <c r="P22" s="22"/>
      <c r="Q22" s="22"/>
      <c r="R22" s="22">
        <v>30</v>
      </c>
      <c r="S22" s="49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0" s="4" customFormat="1" ht="45" customHeight="1">
      <c r="A23" s="18" t="s">
        <v>71</v>
      </c>
      <c r="B23" s="19"/>
      <c r="C23" s="19"/>
      <c r="D23" s="19"/>
      <c r="E23" s="19"/>
      <c r="F23" s="19"/>
      <c r="G23" s="19"/>
      <c r="H23" s="19">
        <f>H24+H25</f>
        <v>2583</v>
      </c>
      <c r="I23" s="19">
        <f aca="true" t="shared" si="5" ref="I23:R23">I24+I25</f>
        <v>201.5</v>
      </c>
      <c r="J23" s="19">
        <f t="shared" si="5"/>
        <v>254.7</v>
      </c>
      <c r="K23" s="19">
        <f t="shared" si="5"/>
        <v>299.5</v>
      </c>
      <c r="L23" s="19">
        <f t="shared" si="5"/>
        <v>818.1</v>
      </c>
      <c r="M23" s="19">
        <f t="shared" si="5"/>
        <v>244.2</v>
      </c>
      <c r="N23" s="19">
        <f t="shared" si="5"/>
        <v>72</v>
      </c>
      <c r="O23" s="19">
        <f t="shared" si="5"/>
        <v>90</v>
      </c>
      <c r="P23" s="19">
        <f t="shared" si="5"/>
        <v>81</v>
      </c>
      <c r="Q23" s="19">
        <f t="shared" si="5"/>
        <v>126</v>
      </c>
      <c r="R23" s="19">
        <f t="shared" si="5"/>
        <v>396</v>
      </c>
      <c r="S23" s="48"/>
      <c r="T23" s="7"/>
    </row>
    <row r="24" spans="1:255" s="3" customFormat="1" ht="90.75" customHeight="1">
      <c r="A24" s="22">
        <v>1</v>
      </c>
      <c r="B24" s="21" t="s">
        <v>72</v>
      </c>
      <c r="C24" s="26" t="s">
        <v>73</v>
      </c>
      <c r="D24" s="26" t="s">
        <v>74</v>
      </c>
      <c r="E24" s="22" t="s">
        <v>75</v>
      </c>
      <c r="F24" s="34" t="s">
        <v>76</v>
      </c>
      <c r="G24" s="34" t="s">
        <v>36</v>
      </c>
      <c r="H24" s="22">
        <f>SUM(I24:R24)</f>
        <v>2296</v>
      </c>
      <c r="I24" s="22">
        <v>156</v>
      </c>
      <c r="J24" s="22">
        <v>218</v>
      </c>
      <c r="K24" s="22">
        <v>224</v>
      </c>
      <c r="L24" s="22">
        <v>720</v>
      </c>
      <c r="M24" s="22">
        <v>213</v>
      </c>
      <c r="N24" s="22">
        <v>72</v>
      </c>
      <c r="O24" s="22">
        <v>90</v>
      </c>
      <c r="P24" s="22">
        <v>81</v>
      </c>
      <c r="Q24" s="22">
        <v>126</v>
      </c>
      <c r="R24" s="22">
        <v>396</v>
      </c>
      <c r="S24" s="4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3" customFormat="1" ht="90.75" customHeight="1">
      <c r="A25" s="22">
        <v>2</v>
      </c>
      <c r="B25" s="24"/>
      <c r="C25" s="26" t="s">
        <v>77</v>
      </c>
      <c r="D25" s="26" t="s">
        <v>78</v>
      </c>
      <c r="E25" s="22" t="s">
        <v>79</v>
      </c>
      <c r="F25" s="34" t="s">
        <v>76</v>
      </c>
      <c r="G25" s="34" t="s">
        <v>29</v>
      </c>
      <c r="H25" s="22">
        <f>SUM(I25:R25)</f>
        <v>287</v>
      </c>
      <c r="I25" s="22">
        <v>45.5</v>
      </c>
      <c r="J25" s="22">
        <v>36.7</v>
      </c>
      <c r="K25" s="22">
        <v>75.5</v>
      </c>
      <c r="L25" s="22">
        <v>98.1</v>
      </c>
      <c r="M25" s="22">
        <v>31.2</v>
      </c>
      <c r="N25" s="22"/>
      <c r="O25" s="22"/>
      <c r="P25" s="22"/>
      <c r="Q25" s="22"/>
      <c r="R25" s="22"/>
      <c r="S25" s="47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0" s="4" customFormat="1" ht="45" customHeight="1">
      <c r="A26" s="18" t="s">
        <v>80</v>
      </c>
      <c r="B26" s="19"/>
      <c r="C26" s="19"/>
      <c r="D26" s="19"/>
      <c r="E26" s="19"/>
      <c r="F26" s="19"/>
      <c r="G26" s="19"/>
      <c r="H26" s="19">
        <f>H27+H28+H29+H30</f>
        <v>3391</v>
      </c>
      <c r="I26" s="19">
        <f aca="true" t="shared" si="6" ref="I26:R26">I27+I28+I29+I30</f>
        <v>631.7</v>
      </c>
      <c r="J26" s="19">
        <f t="shared" si="6"/>
        <v>458.8</v>
      </c>
      <c r="K26" s="19">
        <f t="shared" si="6"/>
        <v>1215.5</v>
      </c>
      <c r="L26" s="19">
        <f t="shared" si="6"/>
        <v>153.4</v>
      </c>
      <c r="M26" s="19">
        <f t="shared" si="6"/>
        <v>266.1</v>
      </c>
      <c r="N26" s="19">
        <f t="shared" si="6"/>
        <v>24.8</v>
      </c>
      <c r="O26" s="19">
        <f t="shared" si="6"/>
        <v>15.1</v>
      </c>
      <c r="P26" s="19">
        <f t="shared" si="6"/>
        <v>86.8</v>
      </c>
      <c r="Q26" s="19">
        <f t="shared" si="6"/>
        <v>73.9</v>
      </c>
      <c r="R26" s="19">
        <f t="shared" si="6"/>
        <v>464.9</v>
      </c>
      <c r="S26" s="48"/>
      <c r="T26" s="7"/>
    </row>
    <row r="27" spans="1:19" s="5" customFormat="1" ht="90.75" customHeight="1">
      <c r="A27" s="22">
        <v>1</v>
      </c>
      <c r="B27" s="21" t="s">
        <v>81</v>
      </c>
      <c r="C27" s="26" t="s">
        <v>82</v>
      </c>
      <c r="D27" s="22" t="s">
        <v>83</v>
      </c>
      <c r="E27" s="22" t="s">
        <v>84</v>
      </c>
      <c r="F27" s="34" t="s">
        <v>85</v>
      </c>
      <c r="G27" s="34" t="s">
        <v>36</v>
      </c>
      <c r="H27" s="22">
        <f>SUM(I27:R27)</f>
        <v>1190</v>
      </c>
      <c r="I27" s="22">
        <v>316</v>
      </c>
      <c r="J27" s="22">
        <v>240</v>
      </c>
      <c r="K27" s="22">
        <v>215.5</v>
      </c>
      <c r="L27" s="22">
        <v>95</v>
      </c>
      <c r="M27" s="22">
        <v>140</v>
      </c>
      <c r="N27" s="22">
        <v>24.8</v>
      </c>
      <c r="O27" s="22">
        <v>15.1</v>
      </c>
      <c r="P27" s="22">
        <v>59.4</v>
      </c>
      <c r="Q27" s="22">
        <v>30.2</v>
      </c>
      <c r="R27" s="22">
        <v>54</v>
      </c>
      <c r="S27" s="47"/>
    </row>
    <row r="28" spans="1:19" s="6" customFormat="1" ht="90.75" customHeight="1">
      <c r="A28" s="22">
        <v>2</v>
      </c>
      <c r="B28" s="24"/>
      <c r="C28" s="26" t="s">
        <v>82</v>
      </c>
      <c r="D28" s="26" t="s">
        <v>86</v>
      </c>
      <c r="E28" s="22" t="s">
        <v>87</v>
      </c>
      <c r="F28" s="34" t="s">
        <v>85</v>
      </c>
      <c r="G28" s="34" t="s">
        <v>36</v>
      </c>
      <c r="H28" s="22">
        <f>SUM(I28:R28)</f>
        <v>861</v>
      </c>
      <c r="I28" s="22">
        <v>265.7</v>
      </c>
      <c r="J28" s="22">
        <v>218.8</v>
      </c>
      <c r="K28" s="22">
        <v>0</v>
      </c>
      <c r="L28" s="22">
        <v>58.4</v>
      </c>
      <c r="M28" s="22">
        <v>126.1</v>
      </c>
      <c r="N28" s="22"/>
      <c r="O28" s="22"/>
      <c r="P28" s="22">
        <v>27.4</v>
      </c>
      <c r="Q28" s="22">
        <v>43.7</v>
      </c>
      <c r="R28" s="22">
        <v>120.9</v>
      </c>
      <c r="S28" s="47"/>
    </row>
    <row r="29" spans="1:19" s="6" customFormat="1" ht="90.75" customHeight="1">
      <c r="A29" s="22">
        <v>3</v>
      </c>
      <c r="B29" s="24"/>
      <c r="C29" s="26" t="s">
        <v>88</v>
      </c>
      <c r="D29" s="22" t="s">
        <v>89</v>
      </c>
      <c r="E29" s="22" t="s">
        <v>90</v>
      </c>
      <c r="F29" s="34" t="s">
        <v>85</v>
      </c>
      <c r="G29" s="34" t="s">
        <v>36</v>
      </c>
      <c r="H29" s="22">
        <f>SUM(I29:R29)</f>
        <v>340</v>
      </c>
      <c r="I29" s="22">
        <v>50</v>
      </c>
      <c r="J29" s="22"/>
      <c r="K29" s="22"/>
      <c r="L29" s="22"/>
      <c r="M29" s="22"/>
      <c r="N29" s="22"/>
      <c r="O29" s="22"/>
      <c r="P29" s="22"/>
      <c r="Q29" s="22"/>
      <c r="R29" s="22">
        <v>290</v>
      </c>
      <c r="S29" s="47"/>
    </row>
    <row r="30" spans="1:19" s="6" customFormat="1" ht="90.75" customHeight="1">
      <c r="A30" s="22">
        <v>4</v>
      </c>
      <c r="B30" s="24"/>
      <c r="C30" s="26" t="s">
        <v>88</v>
      </c>
      <c r="D30" s="26" t="s">
        <v>91</v>
      </c>
      <c r="E30" s="22" t="s">
        <v>92</v>
      </c>
      <c r="F30" s="34" t="s">
        <v>93</v>
      </c>
      <c r="G30" s="34" t="s">
        <v>36</v>
      </c>
      <c r="H30" s="22">
        <f>SUM(I30:R30)</f>
        <v>1000</v>
      </c>
      <c r="I30" s="22"/>
      <c r="J30" s="22"/>
      <c r="K30" s="22">
        <v>1000</v>
      </c>
      <c r="L30" s="22"/>
      <c r="M30" s="22"/>
      <c r="N30" s="22"/>
      <c r="O30" s="22"/>
      <c r="P30" s="22"/>
      <c r="Q30" s="22"/>
      <c r="R30" s="22"/>
      <c r="S30" s="47"/>
    </row>
    <row r="31" spans="1:19" s="7" customFormat="1" ht="42.75" customHeight="1">
      <c r="A31" s="18" t="s">
        <v>94</v>
      </c>
      <c r="B31" s="19"/>
      <c r="C31" s="19"/>
      <c r="D31" s="19"/>
      <c r="E31" s="19"/>
      <c r="F31" s="19"/>
      <c r="G31" s="19"/>
      <c r="H31" s="19">
        <f>H32+H33</f>
        <v>55160</v>
      </c>
      <c r="I31" s="19">
        <f aca="true" t="shared" si="7" ref="I31:R31">I32+I33</f>
        <v>18051.9</v>
      </c>
      <c r="J31" s="19">
        <f t="shared" si="7"/>
        <v>13213.9</v>
      </c>
      <c r="K31" s="19">
        <f t="shared" si="7"/>
        <v>11639.3</v>
      </c>
      <c r="L31" s="19">
        <f t="shared" si="7"/>
        <v>4865.5</v>
      </c>
      <c r="M31" s="19">
        <f t="shared" si="7"/>
        <v>6824.1</v>
      </c>
      <c r="N31" s="19">
        <f t="shared" si="7"/>
        <v>37.34</v>
      </c>
      <c r="O31" s="19">
        <f t="shared" si="7"/>
        <v>110.14000000000001</v>
      </c>
      <c r="P31" s="19">
        <f t="shared" si="7"/>
        <v>179.2</v>
      </c>
      <c r="Q31" s="19">
        <f t="shared" si="7"/>
        <v>90.22</v>
      </c>
      <c r="R31" s="19">
        <f t="shared" si="7"/>
        <v>148.4</v>
      </c>
      <c r="S31" s="48"/>
    </row>
    <row r="32" spans="1:19" s="5" customFormat="1" ht="90.75" customHeight="1">
      <c r="A32" s="22">
        <v>1</v>
      </c>
      <c r="B32" s="27" t="s">
        <v>95</v>
      </c>
      <c r="C32" s="26" t="s">
        <v>96</v>
      </c>
      <c r="D32" s="22" t="s">
        <v>97</v>
      </c>
      <c r="E32" s="22" t="s">
        <v>98</v>
      </c>
      <c r="F32" s="34" t="s">
        <v>76</v>
      </c>
      <c r="G32" s="34" t="s">
        <v>36</v>
      </c>
      <c r="H32" s="22">
        <f>SUM(I32:R32)</f>
        <v>11687</v>
      </c>
      <c r="I32" s="22">
        <v>4921.6</v>
      </c>
      <c r="J32" s="22">
        <v>2979.5</v>
      </c>
      <c r="K32" s="22">
        <v>1707.8</v>
      </c>
      <c r="L32" s="22">
        <v>844.1</v>
      </c>
      <c r="M32" s="22">
        <v>906.3</v>
      </c>
      <c r="N32" s="22"/>
      <c r="O32" s="22">
        <v>42.1</v>
      </c>
      <c r="P32" s="22">
        <v>111.1</v>
      </c>
      <c r="Q32" s="22">
        <v>26.1</v>
      </c>
      <c r="R32" s="22">
        <v>148.4</v>
      </c>
      <c r="S32" s="47"/>
    </row>
    <row r="33" spans="1:19" ht="91.5" customHeight="1">
      <c r="A33" s="30">
        <v>2</v>
      </c>
      <c r="B33" s="29"/>
      <c r="C33" s="26" t="s">
        <v>99</v>
      </c>
      <c r="D33" s="21" t="s">
        <v>100</v>
      </c>
      <c r="E33" s="24" t="s">
        <v>101</v>
      </c>
      <c r="F33" s="24" t="s">
        <v>102</v>
      </c>
      <c r="G33" s="24" t="s">
        <v>103</v>
      </c>
      <c r="H33" s="36">
        <v>43473</v>
      </c>
      <c r="I33" s="36">
        <v>13130.3</v>
      </c>
      <c r="J33" s="36">
        <v>10234.4</v>
      </c>
      <c r="K33" s="36">
        <v>9931.5</v>
      </c>
      <c r="L33" s="36">
        <v>4021.4</v>
      </c>
      <c r="M33" s="36">
        <v>5917.8</v>
      </c>
      <c r="N33" s="36">
        <v>37.34</v>
      </c>
      <c r="O33" s="36">
        <v>68.04</v>
      </c>
      <c r="P33" s="36">
        <v>68.1</v>
      </c>
      <c r="Q33" s="36">
        <v>64.12</v>
      </c>
      <c r="R33" s="36"/>
      <c r="S33" s="50" t="s">
        <v>104</v>
      </c>
    </row>
  </sheetData>
  <sheetProtection/>
  <mergeCells count="32">
    <mergeCell ref="A1:B1"/>
    <mergeCell ref="A2:R2"/>
    <mergeCell ref="P3:S3"/>
    <mergeCell ref="I4:R4"/>
    <mergeCell ref="A6:G6"/>
    <mergeCell ref="A7:G7"/>
    <mergeCell ref="A12:G12"/>
    <mergeCell ref="A21:G21"/>
    <mergeCell ref="A23:G23"/>
    <mergeCell ref="A26:G26"/>
    <mergeCell ref="A31:G31"/>
    <mergeCell ref="A4:A5"/>
    <mergeCell ref="A8:A9"/>
    <mergeCell ref="B4:B5"/>
    <mergeCell ref="B8:B11"/>
    <mergeCell ref="B13:B20"/>
    <mergeCell ref="B24:B25"/>
    <mergeCell ref="B27:B30"/>
    <mergeCell ref="B32:B33"/>
    <mergeCell ref="C4:C5"/>
    <mergeCell ref="C8:C9"/>
    <mergeCell ref="C16:C20"/>
    <mergeCell ref="D4:D5"/>
    <mergeCell ref="E4:E5"/>
    <mergeCell ref="E8:E9"/>
    <mergeCell ref="F4:F5"/>
    <mergeCell ref="F8:F9"/>
    <mergeCell ref="G4:G5"/>
    <mergeCell ref="G8:G9"/>
    <mergeCell ref="H4:H5"/>
    <mergeCell ref="S4:S5"/>
    <mergeCell ref="S8:S9"/>
  </mergeCells>
  <printOptions horizontalCentered="1"/>
  <pageMargins left="0.3145833333333333" right="0.3145833333333333" top="0.4722222222222222" bottom="0.4722222222222222" header="0.5118055555555555" footer="0.3145833333333333"/>
  <pageSetup firstPageNumber="1" useFirstPageNumber="1" fitToHeight="0" horizontalDpi="600" verticalDpi="600" orientation="landscape" paperSize="9" scale="41"/>
  <headerFooter alignWithMargins="0">
    <oddFooter>&amp;C第 &amp;P 页，共 &amp;N 页</oddFooter>
  </headerFooter>
  <rowBreaks count="1" manualBreakCount="1">
    <brk id="2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农业农村处</cp:lastModifiedBy>
  <cp:lastPrinted>2022-06-20T02:25:30Z</cp:lastPrinted>
  <dcterms:created xsi:type="dcterms:W3CDTF">1997-01-14T09:32:42Z</dcterms:created>
  <dcterms:modified xsi:type="dcterms:W3CDTF">2024-02-22T14:30:52Z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