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工作\2024-11-15 提前下达2025年转移支付\"/>
    </mc:Choice>
  </mc:AlternateContent>
  <xr:revisionPtr revIDLastSave="0" documentId="13_ncr:1_{E7E102AA-2ACA-4B49-B8B1-2FDF8AFC4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均衡性" sheetId="6" r:id="rId2"/>
    <sheet name="重点生态功能区" sheetId="3" r:id="rId3"/>
    <sheet name="农业转移人口市民化" sheetId="4" r:id="rId4"/>
    <sheet name="抗疫特别国债还本" sheetId="5" r:id="rId5"/>
  </sheets>
  <externalReferences>
    <externalReference r:id="rId6"/>
  </externalReferences>
  <definedNames>
    <definedName name="_xlnm._FilterDatabase" localSheetId="4" hidden="1">抗疫特别国债还本!$A$4:$F$4</definedName>
    <definedName name="_xlnm.Print_Area" localSheetId="0">Sheet1!$A$1:$R$20</definedName>
    <definedName name="_xlnm.Print_Area" localSheetId="1">均衡性!$A$1:$D$21</definedName>
    <definedName name="_xlnm.Print_Area" localSheetId="4">抗疫特别国债还本!$A$1:$C$20</definedName>
    <definedName name="_xlnm.Print_Titles" localSheetId="4">抗疫特别国债还本!$1:$3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6" l="1"/>
  <c r="C21" i="6" s="1"/>
  <c r="D21" i="6" s="1"/>
  <c r="B20" i="6"/>
  <c r="B19" i="6"/>
  <c r="B18" i="6"/>
  <c r="B17" i="6"/>
  <c r="B16" i="6"/>
  <c r="C16" i="6" s="1"/>
  <c r="D16" i="6" s="1"/>
  <c r="B15" i="6"/>
  <c r="B14" i="6"/>
  <c r="C14" i="6" s="1"/>
  <c r="D14" i="6" s="1"/>
  <c r="B13" i="6"/>
  <c r="B12" i="6"/>
  <c r="C12" i="6" s="1"/>
  <c r="D12" i="6" s="1"/>
  <c r="B11" i="6"/>
  <c r="C11" i="6" s="1"/>
  <c r="B10" i="6"/>
  <c r="B9" i="6"/>
  <c r="B8" i="6"/>
  <c r="B7" i="6"/>
  <c r="B6" i="6"/>
  <c r="B5" i="6"/>
  <c r="C15" i="6" s="1"/>
  <c r="D15" i="6" s="1"/>
  <c r="D19" i="6" l="1"/>
  <c r="D10" i="6"/>
  <c r="D11" i="6"/>
  <c r="E11" i="6" s="1"/>
  <c r="C13" i="6"/>
  <c r="D13" i="6" s="1"/>
  <c r="C17" i="6"/>
  <c r="C20" i="6"/>
  <c r="D20" i="6" s="1"/>
  <c r="D5" i="6"/>
  <c r="E5" i="6" s="1"/>
  <c r="C6" i="6"/>
  <c r="C9" i="6"/>
  <c r="D9" i="6" s="1"/>
  <c r="C18" i="6"/>
  <c r="C8" i="6"/>
  <c r="C10" i="6"/>
  <c r="C7" i="6"/>
  <c r="C19" i="6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3" i="1"/>
  <c r="B20" i="1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 s="1"/>
  <c r="B4" i="5"/>
  <c r="E10" i="6" l="1"/>
  <c r="D8" i="6"/>
  <c r="E8" i="6" s="1"/>
  <c r="E17" i="6"/>
  <c r="D17" i="6"/>
  <c r="D7" i="6"/>
  <c r="E7" i="6" s="1"/>
  <c r="D18" i="6"/>
  <c r="E18" i="6" s="1"/>
  <c r="E19" i="6"/>
  <c r="E6" i="6"/>
  <c r="D6" i="6"/>
  <c r="D14" i="1"/>
  <c r="D20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5" i="4"/>
  <c r="C4" i="4"/>
  <c r="R11" i="1" l="1"/>
  <c r="P11" i="1"/>
  <c r="O11" i="1"/>
  <c r="N11" i="1"/>
  <c r="K11" i="1"/>
  <c r="C5" i="3"/>
  <c r="C4" i="3"/>
  <c r="B5" i="3"/>
  <c r="B4" i="3" s="1"/>
  <c r="C9" i="3" l="1"/>
  <c r="C7" i="3"/>
  <c r="C8" i="3"/>
  <c r="C6" i="3"/>
  <c r="B19" i="1"/>
  <c r="B18" i="1"/>
  <c r="B17" i="1"/>
  <c r="B16" i="1"/>
  <c r="B15" i="1"/>
  <c r="B14" i="1"/>
  <c r="B12" i="1"/>
  <c r="B11" i="1"/>
  <c r="B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8" i="1"/>
  <c r="B7" i="1"/>
  <c r="B6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G4" i="1" l="1"/>
  <c r="M4" i="1"/>
  <c r="H4" i="1"/>
  <c r="E4" i="1"/>
  <c r="L4" i="1"/>
  <c r="D4" i="1"/>
  <c r="B5" i="1"/>
  <c r="Q4" i="1"/>
  <c r="K4" i="1"/>
  <c r="R4" i="1"/>
  <c r="P4" i="1"/>
  <c r="O4" i="1"/>
  <c r="J4" i="1"/>
  <c r="I4" i="1"/>
  <c r="F4" i="1"/>
  <c r="B9" i="1"/>
  <c r="C4" i="1"/>
  <c r="N4" i="1"/>
  <c r="B4" i="1" l="1"/>
</calcChain>
</file>

<file path=xl/sharedStrings.xml><?xml version="1.0" encoding="utf-8"?>
<sst xmlns="http://schemas.openxmlformats.org/spreadsheetml/2006/main" count="112" uniqueCount="70">
  <si>
    <t>单位：万元</t>
  </si>
  <si>
    <t>项目</t>
  </si>
  <si>
    <t>合计</t>
  </si>
  <si>
    <t>和平区</t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</si>
  <si>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</si>
  <si>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</si>
  <si>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</si>
  <si>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</si>
  <si>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</si>
  <si>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</si>
  <si>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</si>
  <si>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</si>
  <si>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</si>
  <si>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</si>
  <si>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</si>
  <si>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</si>
  <si>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</si>
  <si>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</si>
  <si>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滨海新区</t>
  </si>
  <si>
    <t>一、补助事项</t>
  </si>
  <si>
    <t>（一）税收返还及固定补助</t>
  </si>
  <si>
    <t>1.返还性补助</t>
  </si>
  <si>
    <t>2.体制性补助</t>
  </si>
  <si>
    <t>（二）经常性结算补助</t>
  </si>
  <si>
    <t>（三）财力性转移支付补助</t>
  </si>
  <si>
    <t>1.均衡性转移支付</t>
  </si>
  <si>
    <t>二、上解事项</t>
  </si>
  <si>
    <t xml:space="preserve">  1.经常性结算上解</t>
  </si>
  <si>
    <t>　2.取消收入平衡机制定额上解</t>
  </si>
  <si>
    <t xml:space="preserve">  3.下划市级大企业定额上解</t>
  </si>
  <si>
    <t xml:space="preserve">  4.滨海新区新建功能区定额上解</t>
  </si>
  <si>
    <t xml:space="preserve">  5.出口退税专项上解</t>
  </si>
  <si>
    <t xml:space="preserve">  6.转移支付负面扣减</t>
  </si>
  <si>
    <t>2.重点生态功能区转移支付</t>
    <phoneticPr fontId="3" type="noConversion"/>
  </si>
  <si>
    <t>3.农业人口市民化奖励资金</t>
    <phoneticPr fontId="3" type="noConversion"/>
  </si>
  <si>
    <t>提前下达市对区2025年转移支付补助表</t>
    <phoneticPr fontId="3" type="noConversion"/>
  </si>
  <si>
    <t>合  计</t>
  </si>
  <si>
    <t>2023年中央资金下达情况</t>
    <phoneticPr fontId="1" type="noConversion"/>
  </si>
  <si>
    <t>相关区</t>
    <phoneticPr fontId="1" type="noConversion"/>
  </si>
  <si>
    <t>单位：万元</t>
    <phoneticPr fontId="1" type="noConversion"/>
  </si>
  <si>
    <t>提前下达2025年</t>
    <phoneticPr fontId="1" type="noConversion"/>
  </si>
  <si>
    <t>2024年下达数</t>
    <phoneticPr fontId="1" type="noConversion"/>
  </si>
  <si>
    <t>2025年-2029年抗疫特别国债还本情况表</t>
    <phoneticPr fontId="1" type="noConversion"/>
  </si>
  <si>
    <t>地         区</t>
    <phoneticPr fontId="1" type="noConversion"/>
  </si>
  <si>
    <t>分配金额</t>
    <phoneticPr fontId="1" type="noConversion"/>
  </si>
  <si>
    <t>每年还本金额</t>
    <phoneticPr fontId="1" type="noConversion"/>
  </si>
  <si>
    <t>合    计</t>
    <phoneticPr fontId="1" type="noConversion"/>
  </si>
  <si>
    <t xml:space="preserve">  7.抗疫特别国债还本</t>
    <phoneticPr fontId="1" type="noConversion"/>
  </si>
  <si>
    <t>附件3</t>
    <phoneticPr fontId="3" type="noConversion"/>
  </si>
  <si>
    <t>2025年均衡性转移支付资金提前下达情况表</t>
    <phoneticPr fontId="3" type="noConversion"/>
  </si>
  <si>
    <t>各   区</t>
    <phoneticPr fontId="3" type="noConversion"/>
  </si>
  <si>
    <t>补助规模85%</t>
    <phoneticPr fontId="3" type="noConversion"/>
  </si>
  <si>
    <t>中央县级奖补资金</t>
    <phoneticPr fontId="3" type="noConversion"/>
  </si>
  <si>
    <t>市级财力</t>
    <phoneticPr fontId="3" type="noConversion"/>
  </si>
  <si>
    <t>合 计</t>
    <phoneticPr fontId="3" type="noConversion"/>
  </si>
  <si>
    <t>和 平</t>
    <phoneticPr fontId="3" type="noConversion"/>
  </si>
  <si>
    <t>河 北</t>
    <phoneticPr fontId="3" type="noConversion"/>
  </si>
  <si>
    <t>河 东</t>
    <phoneticPr fontId="3" type="noConversion"/>
  </si>
  <si>
    <t>河 西</t>
    <phoneticPr fontId="3" type="noConversion"/>
  </si>
  <si>
    <t>南 开</t>
    <phoneticPr fontId="3" type="noConversion"/>
  </si>
  <si>
    <t>红 桥</t>
    <phoneticPr fontId="3" type="noConversion"/>
  </si>
  <si>
    <t>东 丽</t>
    <phoneticPr fontId="3" type="noConversion"/>
  </si>
  <si>
    <t>西 青</t>
    <phoneticPr fontId="3" type="noConversion"/>
  </si>
  <si>
    <t>津 南</t>
    <phoneticPr fontId="3" type="noConversion"/>
  </si>
  <si>
    <t>北 辰</t>
    <phoneticPr fontId="3" type="noConversion"/>
  </si>
  <si>
    <t>武 清</t>
    <phoneticPr fontId="3" type="noConversion"/>
  </si>
  <si>
    <t>宝 坻</t>
    <phoneticPr fontId="3" type="noConversion"/>
  </si>
  <si>
    <t>蓟 州</t>
    <phoneticPr fontId="3" type="noConversion"/>
  </si>
  <si>
    <t>宁 河</t>
    <phoneticPr fontId="3" type="noConversion"/>
  </si>
  <si>
    <t>静 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</si>
</sst>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_ "/>
    <numFmt numFmtId="177" formatCode="#,##0_ ;[Red]\-#,##0\ "/>
    <numFmt numFmtId="178" formatCode="#,##0.0000_ "/>
    <numFmt numFmtId="179" formatCode="_ * #,##0_ ;_ * \-#,##0_ ;_ * &quot;-&quot;??_ ;_ @_ "/>
  </numFmts>
  <fonts count="2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26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20"/>
      <color theme="1"/>
      <name val="等线"/>
      <family val="3"/>
      <charset val="134"/>
      <scheme val="minor"/>
    </font>
    <font>
      <sz val="13"/>
      <color theme="1"/>
      <name val="Times New Roman"/>
      <family val="1"/>
    </font>
    <font>
      <sz val="14"/>
      <name val="宋体"/>
      <family val="3"/>
      <charset val="134"/>
    </font>
    <font>
      <sz val="20"/>
      <name val="方正小标宋简体"/>
      <family val="4"/>
      <charset val="134"/>
    </font>
    <font>
      <sz val="20"/>
      <name val="方正小标宋简体"/>
      <family val="3"/>
      <charset val="134"/>
    </font>
    <font>
      <sz val="14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0" borderId="0"/>
    <xf numFmtId="43" fontId="11" fillId="0" borderId="0" applyFont="0" applyFill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1"/>
    </xf>
    <xf numFmtId="176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indent="1"/>
    </xf>
    <xf numFmtId="176" fontId="7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1" xfId="0" applyFont="1" applyFill="1" applyBorder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3" applyFont="1" applyAlignment="1">
      <alignment horizontal="center" vertical="center"/>
    </xf>
    <xf numFmtId="0" fontId="10" fillId="0" borderId="0" xfId="3"/>
    <xf numFmtId="0" fontId="13" fillId="0" borderId="0" xfId="3" applyFont="1" applyAlignment="1">
      <alignment vertical="center"/>
    </xf>
    <xf numFmtId="178" fontId="13" fillId="0" borderId="0" xfId="3" applyNumberFormat="1" applyFont="1" applyAlignment="1">
      <alignment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178" fontId="14" fillId="0" borderId="1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15" fillId="0" borderId="1" xfId="3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9" fillId="0" borderId="0" xfId="3" applyFont="1"/>
    <xf numFmtId="179" fontId="14" fillId="0" borderId="1" xfId="2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left" vertical="center"/>
    </xf>
    <xf numFmtId="0" fontId="15" fillId="0" borderId="0" xfId="3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vertical="center"/>
    </xf>
    <xf numFmtId="178" fontId="14" fillId="0" borderId="0" xfId="3" applyNumberFormat="1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3" applyFont="1"/>
    <xf numFmtId="0" fontId="17" fillId="0" borderId="0" xfId="3" applyFont="1"/>
    <xf numFmtId="178" fontId="17" fillId="0" borderId="0" xfId="3" applyNumberFormat="1" applyFont="1"/>
    <xf numFmtId="0" fontId="17" fillId="0" borderId="0" xfId="3" applyFont="1" applyAlignment="1">
      <alignment horizontal="center"/>
    </xf>
    <xf numFmtId="0" fontId="13" fillId="0" borderId="0" xfId="3" applyFont="1"/>
    <xf numFmtId="178" fontId="13" fillId="0" borderId="0" xfId="3" applyNumberFormat="1" applyFont="1"/>
    <xf numFmtId="0" fontId="13" fillId="0" borderId="0" xfId="3" applyFont="1" applyAlignment="1">
      <alignment horizontal="center"/>
    </xf>
    <xf numFmtId="178" fontId="10" fillId="0" borderId="0" xfId="3" applyNumberFormat="1"/>
    <xf numFmtId="0" fontId="10" fillId="0" borderId="0" xfId="3" applyAlignment="1">
      <alignment horizontal="center"/>
    </xf>
    <xf numFmtId="0" fontId="18" fillId="0" borderId="0" xfId="4" applyFont="1">
      <alignment vertical="center"/>
    </xf>
    <xf numFmtId="0" fontId="8" fillId="0" borderId="0" xfId="4">
      <alignment vertical="center"/>
    </xf>
    <xf numFmtId="0" fontId="19" fillId="0" borderId="0" xfId="4" applyFont="1" applyAlignment="1">
      <alignment horizontal="center" vertical="top"/>
    </xf>
    <xf numFmtId="0" fontId="20" fillId="0" borderId="0" xfId="4" applyFont="1" applyAlignment="1">
      <alignment horizontal="center" vertical="top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right" vertical="center"/>
    </xf>
    <xf numFmtId="0" fontId="21" fillId="0" borderId="1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179" fontId="22" fillId="0" borderId="1" xfId="5" applyNumberFormat="1" applyFont="1" applyBorder="1">
      <alignment vertical="center"/>
    </xf>
    <xf numFmtId="179" fontId="22" fillId="0" borderId="1" xfId="5" applyNumberFormat="1" applyFont="1" applyFill="1" applyBorder="1">
      <alignment vertical="center"/>
    </xf>
    <xf numFmtId="43" fontId="23" fillId="0" borderId="0" xfId="4" applyNumberFormat="1" applyFont="1">
      <alignment vertical="center"/>
    </xf>
    <xf numFmtId="0" fontId="23" fillId="0" borderId="0" xfId="4" applyFont="1">
      <alignment vertical="center"/>
    </xf>
    <xf numFmtId="0" fontId="21" fillId="0" borderId="1" xfId="4" applyFont="1" applyBorder="1" applyAlignment="1">
      <alignment horizontal="center" vertical="center"/>
    </xf>
    <xf numFmtId="179" fontId="21" fillId="0" borderId="1" xfId="5" applyNumberFormat="1" applyFont="1" applyBorder="1">
      <alignment vertical="center"/>
    </xf>
    <xf numFmtId="179" fontId="21" fillId="0" borderId="1" xfId="5" applyNumberFormat="1" applyFont="1" applyFill="1" applyBorder="1">
      <alignment vertical="center"/>
    </xf>
    <xf numFmtId="2" fontId="8" fillId="0" borderId="0" xfId="4" applyNumberFormat="1">
      <alignment vertical="center"/>
    </xf>
    <xf numFmtId="0" fontId="24" fillId="0" borderId="0" xfId="4" applyFont="1" applyAlignment="1">
      <alignment horizontal="left" vertical="center"/>
    </xf>
    <xf numFmtId="179" fontId="24" fillId="0" borderId="0" xfId="5" applyNumberFormat="1" applyFont="1" applyBorder="1">
      <alignment vertical="center"/>
    </xf>
    <xf numFmtId="0" fontId="24" fillId="0" borderId="0" xfId="4" applyFont="1" applyAlignment="1">
      <alignment horizontal="left" vertical="center"/>
    </xf>
  </cellXfs>
  <cellStyles count="6">
    <cellStyle name="常规" xfId="0" builtinId="0"/>
    <cellStyle name="常规 2" xfId="1" xr:uid="{BDDA8E2A-1CCE-4AE5-8879-D55255930FBA}"/>
    <cellStyle name="常规 3" xfId="3" xr:uid="{11266B3D-FAA5-4052-AB84-46A2DAA1C104}"/>
    <cellStyle name="常规 4" xfId="4" xr:uid="{4BB98196-DB0F-4FAE-BB89-A25794A49EC3}"/>
    <cellStyle name="千位分隔" xfId="2" builtinId="3"/>
    <cellStyle name="千位分隔 2" xfId="5" xr:uid="{D1641E4D-EFE4-4100-A160-E2BE76DD60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134;&#31179;&#33258;&#21160;&#25509;&#25910;&#25991;&#20214;\&#39044;&#31639;&#26446;&#27704;&#38026;(64006A818287)\2024-08-13%20&#22256;&#38590;&#31995;&#25968;&#27861;&#27979;&#31639;&#8212;&#82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附件2"/>
      <sheetName val="1、2024年资金分配 (增幅控制)"/>
      <sheetName val="2、2023年资金分配(下达情况)"/>
      <sheetName val="3、2025年提前下达情况"/>
      <sheetName val="近三年分配情况"/>
      <sheetName val="困难系数法测算"/>
      <sheetName val="0.报政府文件附表"/>
      <sheetName val="1.历年分配"/>
      <sheetName val="2.当年资金分配 (分析表)"/>
      <sheetName val="3.原办法测算（不用了）"/>
      <sheetName val="A.标准收入（汇总表）"/>
      <sheetName val="B.标准收入 (明细)"/>
      <sheetName val="a.标准支出 (汇总表)"/>
      <sheetName val="b.标准支出（基础稿）"/>
      <sheetName val="“三保”预算执行情况表（不用）"/>
      <sheetName val="c.标准支出（一般公共服务）"/>
      <sheetName val="d.标准支出（公共安全）"/>
      <sheetName val="e.标准支出（教育）"/>
      <sheetName val="f.标准支出（医疗卫生)"/>
      <sheetName val="g.标准支出（城乡社区事务）"/>
      <sheetName val="h.标准支出（农林水事务)"/>
      <sheetName val="i.标准支出（社会保障和就业)"/>
      <sheetName val="2021年“三保”执行情况"/>
    </sheetNames>
    <sheetDataSet>
      <sheetData sheetId="0"/>
      <sheetData sheetId="1"/>
      <sheetData sheetId="2">
        <row r="7">
          <cell r="J7">
            <v>0</v>
          </cell>
        </row>
        <row r="8">
          <cell r="J8">
            <v>60072.213445847192</v>
          </cell>
        </row>
        <row r="9">
          <cell r="J9">
            <v>45036.9</v>
          </cell>
        </row>
        <row r="10">
          <cell r="J10">
            <v>0</v>
          </cell>
        </row>
        <row r="11">
          <cell r="J11">
            <v>34927.244879931088</v>
          </cell>
        </row>
        <row r="12">
          <cell r="J12">
            <v>44497.509517433624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35929.743531313419</v>
          </cell>
        </row>
        <row r="19">
          <cell r="J19">
            <v>84449.718929365335</v>
          </cell>
        </row>
        <row r="20">
          <cell r="J20">
            <v>37464.669696109333</v>
          </cell>
        </row>
        <row r="21">
          <cell r="J21">
            <v>0</v>
          </cell>
        </row>
        <row r="22">
          <cell r="J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view="pageBreakPreview" topLeftCell="A4" zoomScaleNormal="100" zoomScaleSheetLayoutView="100" workbookViewId="0">
      <selection activeCell="E10" sqref="E10"/>
    </sheetView>
  </sheetViews>
  <sheetFormatPr defaultRowHeight="14.25" x14ac:dyDescent="0.2"/>
  <cols>
    <col min="1" max="1" width="26.125" customWidth="1"/>
    <col min="2" max="2" width="13.25" customWidth="1"/>
    <col min="3" max="18" width="10.125" customWidth="1"/>
  </cols>
  <sheetData>
    <row r="1" spans="1:18" ht="50.25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3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 t="s">
        <v>0</v>
      </c>
    </row>
    <row r="3" spans="1:18" ht="33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33" customHeight="1" x14ac:dyDescent="0.2">
      <c r="A4" s="4" t="s">
        <v>19</v>
      </c>
      <c r="B4" s="5">
        <f>B5+B8+B9</f>
        <v>3109989</v>
      </c>
      <c r="C4" s="5">
        <f>C5+C8+C9</f>
        <v>141731</v>
      </c>
      <c r="D4" s="5">
        <f t="shared" ref="D4:R4" si="0">D5+D8+D9</f>
        <v>134087</v>
      </c>
      <c r="E4" s="5">
        <f t="shared" si="0"/>
        <v>163599</v>
      </c>
      <c r="F4" s="5">
        <f t="shared" si="0"/>
        <v>190202</v>
      </c>
      <c r="G4" s="5">
        <f t="shared" si="0"/>
        <v>155523</v>
      </c>
      <c r="H4" s="5">
        <f t="shared" si="0"/>
        <v>169653</v>
      </c>
      <c r="I4" s="5">
        <f t="shared" si="0"/>
        <v>116782</v>
      </c>
      <c r="J4" s="5">
        <f t="shared" si="0"/>
        <v>131264</v>
      </c>
      <c r="K4" s="5">
        <f t="shared" si="0"/>
        <v>194966</v>
      </c>
      <c r="L4" s="5">
        <f t="shared" si="0"/>
        <v>77431</v>
      </c>
      <c r="M4" s="5">
        <f t="shared" si="0"/>
        <v>224949</v>
      </c>
      <c r="N4" s="5">
        <f t="shared" si="0"/>
        <v>211436</v>
      </c>
      <c r="O4" s="5">
        <f t="shared" si="0"/>
        <v>211605</v>
      </c>
      <c r="P4" s="5">
        <f t="shared" si="0"/>
        <v>125792</v>
      </c>
      <c r="Q4" s="5">
        <f t="shared" si="0"/>
        <v>127840</v>
      </c>
      <c r="R4" s="5">
        <f t="shared" si="0"/>
        <v>733129</v>
      </c>
    </row>
    <row r="5" spans="1:18" ht="33" customHeight="1" x14ac:dyDescent="0.2">
      <c r="A5" s="6" t="s">
        <v>20</v>
      </c>
      <c r="B5" s="7">
        <f t="shared" ref="B5:B20" si="1">SUM(C5:R5)</f>
        <v>1834137</v>
      </c>
      <c r="C5" s="7">
        <f>C6+C7</f>
        <v>115314</v>
      </c>
      <c r="D5" s="7">
        <f t="shared" ref="D5:R5" si="2">D6+D7</f>
        <v>-1789</v>
      </c>
      <c r="E5" s="7">
        <f t="shared" si="2"/>
        <v>54446</v>
      </c>
      <c r="F5" s="7">
        <f t="shared" si="2"/>
        <v>125947</v>
      </c>
      <c r="G5" s="7">
        <f t="shared" si="2"/>
        <v>68104</v>
      </c>
      <c r="H5" s="7">
        <f t="shared" si="2"/>
        <v>51568</v>
      </c>
      <c r="I5" s="7">
        <f t="shared" si="2"/>
        <v>82199</v>
      </c>
      <c r="J5" s="7">
        <f t="shared" si="2"/>
        <v>103001</v>
      </c>
      <c r="K5" s="7">
        <f t="shared" si="2"/>
        <v>156389</v>
      </c>
      <c r="L5" s="7">
        <f t="shared" si="2"/>
        <v>52575</v>
      </c>
      <c r="M5" s="7">
        <f t="shared" si="2"/>
        <v>170164</v>
      </c>
      <c r="N5" s="7">
        <f t="shared" si="2"/>
        <v>87001</v>
      </c>
      <c r="O5" s="7">
        <f t="shared" si="2"/>
        <v>27903</v>
      </c>
      <c r="P5" s="7">
        <f t="shared" si="2"/>
        <v>38139</v>
      </c>
      <c r="Q5" s="7">
        <f t="shared" si="2"/>
        <v>72015</v>
      </c>
      <c r="R5" s="7">
        <f t="shared" si="2"/>
        <v>631161</v>
      </c>
    </row>
    <row r="6" spans="1:18" ht="33" customHeight="1" x14ac:dyDescent="0.2">
      <c r="A6" s="8" t="s">
        <v>21</v>
      </c>
      <c r="B6" s="9">
        <f>SUM(C6:R6)</f>
        <v>1167597</v>
      </c>
      <c r="C6" s="9">
        <v>106680</v>
      </c>
      <c r="D6" s="9">
        <v>-5052</v>
      </c>
      <c r="E6" s="9">
        <v>45790</v>
      </c>
      <c r="F6" s="9">
        <v>119319</v>
      </c>
      <c r="G6" s="9">
        <v>56607</v>
      </c>
      <c r="H6" s="9">
        <v>30832</v>
      </c>
      <c r="I6" s="9">
        <v>70476</v>
      </c>
      <c r="J6" s="9">
        <v>83616</v>
      </c>
      <c r="K6" s="9">
        <v>93658</v>
      </c>
      <c r="L6" s="9">
        <v>46103</v>
      </c>
      <c r="M6" s="9">
        <v>70780</v>
      </c>
      <c r="N6" s="9">
        <v>35020</v>
      </c>
      <c r="O6" s="9">
        <v>22469</v>
      </c>
      <c r="P6" s="9">
        <v>20456</v>
      </c>
      <c r="Q6" s="9">
        <v>34008</v>
      </c>
      <c r="R6" s="9">
        <v>336835</v>
      </c>
    </row>
    <row r="7" spans="1:18" ht="33" customHeight="1" x14ac:dyDescent="0.2">
      <c r="A7" s="8" t="s">
        <v>22</v>
      </c>
      <c r="B7" s="9">
        <f>SUM(C7:R7)</f>
        <v>666540</v>
      </c>
      <c r="C7" s="9">
        <v>8634</v>
      </c>
      <c r="D7" s="9">
        <v>3263</v>
      </c>
      <c r="E7" s="9">
        <v>8656</v>
      </c>
      <c r="F7" s="9">
        <v>6628</v>
      </c>
      <c r="G7" s="9">
        <v>11497</v>
      </c>
      <c r="H7" s="9">
        <v>20736</v>
      </c>
      <c r="I7" s="9">
        <v>11723</v>
      </c>
      <c r="J7" s="9">
        <v>19385</v>
      </c>
      <c r="K7" s="9">
        <v>62731</v>
      </c>
      <c r="L7" s="9">
        <v>6472</v>
      </c>
      <c r="M7" s="9">
        <v>99384</v>
      </c>
      <c r="N7" s="9">
        <v>51981</v>
      </c>
      <c r="O7" s="9">
        <v>5434</v>
      </c>
      <c r="P7" s="9">
        <v>17683</v>
      </c>
      <c r="Q7" s="9">
        <v>38007</v>
      </c>
      <c r="R7" s="9">
        <v>294326</v>
      </c>
    </row>
    <row r="8" spans="1:18" ht="33" customHeight="1" x14ac:dyDescent="0.2">
      <c r="A8" s="10" t="s">
        <v>23</v>
      </c>
      <c r="B8" s="7">
        <f>SUM(C8:R8)</f>
        <v>926275</v>
      </c>
      <c r="C8" s="7">
        <v>25486</v>
      </c>
      <c r="D8" s="7">
        <v>82012</v>
      </c>
      <c r="E8" s="7">
        <v>68523</v>
      </c>
      <c r="F8" s="7">
        <v>62561</v>
      </c>
      <c r="G8" s="7">
        <v>55723</v>
      </c>
      <c r="H8" s="7">
        <v>78174</v>
      </c>
      <c r="I8" s="7">
        <v>30828</v>
      </c>
      <c r="J8" s="7">
        <v>25225</v>
      </c>
      <c r="K8" s="7">
        <v>34635</v>
      </c>
      <c r="L8" s="7">
        <v>22802</v>
      </c>
      <c r="M8" s="7">
        <v>51685</v>
      </c>
      <c r="N8" s="7">
        <v>90586</v>
      </c>
      <c r="O8" s="7">
        <v>103933</v>
      </c>
      <c r="P8" s="7">
        <v>52996</v>
      </c>
      <c r="Q8" s="7">
        <v>54438</v>
      </c>
      <c r="R8" s="7">
        <v>86668</v>
      </c>
    </row>
    <row r="9" spans="1:18" ht="33" customHeight="1" x14ac:dyDescent="0.2">
      <c r="A9" s="10" t="s">
        <v>24</v>
      </c>
      <c r="B9" s="7">
        <f t="shared" ref="B9:R9" si="3">B10+B11+B12</f>
        <v>349577</v>
      </c>
      <c r="C9" s="7">
        <f t="shared" si="3"/>
        <v>931</v>
      </c>
      <c r="D9" s="7">
        <f t="shared" si="3"/>
        <v>53864</v>
      </c>
      <c r="E9" s="7">
        <f t="shared" si="3"/>
        <v>40630</v>
      </c>
      <c r="F9" s="7">
        <f t="shared" si="3"/>
        <v>1694</v>
      </c>
      <c r="G9" s="7">
        <f t="shared" si="3"/>
        <v>31696</v>
      </c>
      <c r="H9" s="7">
        <f t="shared" si="3"/>
        <v>39911</v>
      </c>
      <c r="I9" s="7">
        <f t="shared" si="3"/>
        <v>3755</v>
      </c>
      <c r="J9" s="7">
        <f t="shared" si="3"/>
        <v>3038</v>
      </c>
      <c r="K9" s="7">
        <f t="shared" si="3"/>
        <v>3942</v>
      </c>
      <c r="L9" s="7">
        <f t="shared" si="3"/>
        <v>2054</v>
      </c>
      <c r="M9" s="7">
        <f t="shared" si="3"/>
        <v>3100</v>
      </c>
      <c r="N9" s="7">
        <f t="shared" si="3"/>
        <v>33849</v>
      </c>
      <c r="O9" s="7">
        <f t="shared" si="3"/>
        <v>79769</v>
      </c>
      <c r="P9" s="7">
        <f t="shared" si="3"/>
        <v>34657</v>
      </c>
      <c r="Q9" s="7">
        <f t="shared" si="3"/>
        <v>1387</v>
      </c>
      <c r="R9" s="7">
        <f t="shared" si="3"/>
        <v>15300</v>
      </c>
    </row>
    <row r="10" spans="1:18" s="13" customFormat="1" ht="33" customHeight="1" x14ac:dyDescent="0.2">
      <c r="A10" s="20" t="s">
        <v>25</v>
      </c>
      <c r="B10" s="21">
        <f t="shared" ref="B10:B18" si="4">SUM(C10:R10)</f>
        <v>291020</v>
      </c>
      <c r="C10" s="21">
        <v>0</v>
      </c>
      <c r="D10" s="21">
        <v>51061</v>
      </c>
      <c r="E10" s="21">
        <v>38281</v>
      </c>
      <c r="F10" s="21">
        <v>0</v>
      </c>
      <c r="G10" s="21">
        <v>29688</v>
      </c>
      <c r="H10" s="21">
        <v>37823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30540</v>
      </c>
      <c r="O10" s="21">
        <v>71782</v>
      </c>
      <c r="P10" s="21">
        <v>31845</v>
      </c>
      <c r="Q10" s="21">
        <v>0</v>
      </c>
      <c r="R10" s="21">
        <v>0</v>
      </c>
    </row>
    <row r="11" spans="1:18" ht="33" customHeight="1" x14ac:dyDescent="0.2">
      <c r="A11" s="8" t="s">
        <v>33</v>
      </c>
      <c r="B11" s="9">
        <f t="shared" si="4"/>
        <v>7437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f>重点生态功能区!C9</f>
        <v>24</v>
      </c>
      <c r="L11" s="9">
        <v>0</v>
      </c>
      <c r="M11" s="9">
        <v>0</v>
      </c>
      <c r="N11" s="9">
        <f>重点生态功能区!C8</f>
        <v>41</v>
      </c>
      <c r="O11" s="9">
        <f>重点生态功能区!C5</f>
        <v>6271</v>
      </c>
      <c r="P11" s="9">
        <f>重点生态功能区!C6</f>
        <v>1042</v>
      </c>
      <c r="Q11" s="9">
        <v>0</v>
      </c>
      <c r="R11" s="9">
        <f>重点生态功能区!C7</f>
        <v>59</v>
      </c>
    </row>
    <row r="12" spans="1:18" s="22" customFormat="1" ht="33" customHeight="1" x14ac:dyDescent="0.2">
      <c r="A12" s="20" t="s">
        <v>34</v>
      </c>
      <c r="B12" s="21">
        <f t="shared" si="4"/>
        <v>51120</v>
      </c>
      <c r="C12" s="21">
        <v>931</v>
      </c>
      <c r="D12" s="21">
        <v>2803</v>
      </c>
      <c r="E12" s="21">
        <v>2349</v>
      </c>
      <c r="F12" s="21">
        <v>1694</v>
      </c>
      <c r="G12" s="21">
        <v>2008</v>
      </c>
      <c r="H12" s="21">
        <v>2088</v>
      </c>
      <c r="I12" s="21">
        <v>3755</v>
      </c>
      <c r="J12" s="21">
        <v>3038</v>
      </c>
      <c r="K12" s="21">
        <v>3918</v>
      </c>
      <c r="L12" s="21">
        <v>2054</v>
      </c>
      <c r="M12" s="21">
        <v>3100</v>
      </c>
      <c r="N12" s="21">
        <v>3268</v>
      </c>
      <c r="O12" s="21">
        <v>1716</v>
      </c>
      <c r="P12" s="21">
        <v>1770</v>
      </c>
      <c r="Q12" s="21">
        <v>1387</v>
      </c>
      <c r="R12" s="21">
        <v>15241</v>
      </c>
    </row>
    <row r="13" spans="1:18" ht="33" customHeight="1" x14ac:dyDescent="0.2">
      <c r="A13" s="11" t="s">
        <v>26</v>
      </c>
      <c r="B13" s="5">
        <f>SUM(B14:B20)</f>
        <v>1223781</v>
      </c>
      <c r="C13" s="5">
        <f t="shared" ref="C13:R13" si="5">SUM(C14:C20)</f>
        <v>80937</v>
      </c>
      <c r="D13" s="5">
        <f t="shared" si="5"/>
        <v>52082</v>
      </c>
      <c r="E13" s="5">
        <f t="shared" si="5"/>
        <v>59886</v>
      </c>
      <c r="F13" s="5">
        <f t="shared" si="5"/>
        <v>147413</v>
      </c>
      <c r="G13" s="5">
        <f t="shared" si="5"/>
        <v>96702</v>
      </c>
      <c r="H13" s="5">
        <f t="shared" si="5"/>
        <v>20017</v>
      </c>
      <c r="I13" s="5">
        <f t="shared" si="5"/>
        <v>80323</v>
      </c>
      <c r="J13" s="5">
        <f t="shared" si="5"/>
        <v>46063</v>
      </c>
      <c r="K13" s="5">
        <f t="shared" si="5"/>
        <v>30721</v>
      </c>
      <c r="L13" s="5">
        <f t="shared" si="5"/>
        <v>40723</v>
      </c>
      <c r="M13" s="5">
        <f t="shared" si="5"/>
        <v>42934</v>
      </c>
      <c r="N13" s="5">
        <f t="shared" si="5"/>
        <v>31875</v>
      </c>
      <c r="O13" s="5">
        <f t="shared" si="5"/>
        <v>31653</v>
      </c>
      <c r="P13" s="5">
        <f t="shared" si="5"/>
        <v>22632</v>
      </c>
      <c r="Q13" s="5">
        <f t="shared" si="5"/>
        <v>25203</v>
      </c>
      <c r="R13" s="5">
        <f t="shared" si="5"/>
        <v>414617</v>
      </c>
    </row>
    <row r="14" spans="1:18" ht="33" customHeight="1" x14ac:dyDescent="0.2">
      <c r="A14" s="12" t="s">
        <v>27</v>
      </c>
      <c r="B14" s="9">
        <f t="shared" si="4"/>
        <v>434294</v>
      </c>
      <c r="C14" s="9">
        <v>47820</v>
      </c>
      <c r="D14" s="9">
        <f>17594</f>
        <v>17594</v>
      </c>
      <c r="E14" s="9">
        <v>24583</v>
      </c>
      <c r="F14" s="9">
        <v>68100</v>
      </c>
      <c r="G14" s="9">
        <v>38665</v>
      </c>
      <c r="H14" s="9">
        <v>11691</v>
      </c>
      <c r="I14" s="9">
        <v>28760</v>
      </c>
      <c r="J14" s="9">
        <v>19448</v>
      </c>
      <c r="K14" s="9">
        <v>14616</v>
      </c>
      <c r="L14" s="9">
        <v>18464</v>
      </c>
      <c r="M14" s="9">
        <v>16836</v>
      </c>
      <c r="N14" s="9">
        <v>13679</v>
      </c>
      <c r="O14" s="9">
        <v>17458</v>
      </c>
      <c r="P14" s="9">
        <v>8726</v>
      </c>
      <c r="Q14" s="9">
        <v>13215</v>
      </c>
      <c r="R14" s="9">
        <v>74639</v>
      </c>
    </row>
    <row r="15" spans="1:18" ht="33" customHeight="1" x14ac:dyDescent="0.2">
      <c r="A15" s="12" t="s">
        <v>28</v>
      </c>
      <c r="B15" s="9">
        <f t="shared" si="4"/>
        <v>149165</v>
      </c>
      <c r="C15" s="9">
        <v>12517</v>
      </c>
      <c r="D15" s="9">
        <v>4353</v>
      </c>
      <c r="E15" s="9">
        <v>20985</v>
      </c>
      <c r="F15" s="9">
        <v>42078</v>
      </c>
      <c r="G15" s="9">
        <v>38519</v>
      </c>
      <c r="H15" s="9">
        <v>0</v>
      </c>
      <c r="I15" s="9">
        <v>25481</v>
      </c>
      <c r="J15" s="9">
        <v>733</v>
      </c>
      <c r="K15" s="9">
        <v>0</v>
      </c>
      <c r="L15" s="9">
        <v>4499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</row>
    <row r="16" spans="1:18" ht="33" customHeight="1" x14ac:dyDescent="0.2">
      <c r="A16" s="12" t="s">
        <v>29</v>
      </c>
      <c r="B16" s="9">
        <f t="shared" si="4"/>
        <v>172146</v>
      </c>
      <c r="C16" s="9">
        <v>12140</v>
      </c>
      <c r="D16" s="9">
        <v>14321</v>
      </c>
      <c r="E16" s="9">
        <v>1322</v>
      </c>
      <c r="F16" s="9">
        <v>26934</v>
      </c>
      <c r="G16" s="9">
        <v>3110</v>
      </c>
      <c r="H16" s="9">
        <v>2</v>
      </c>
      <c r="I16" s="9">
        <v>10159</v>
      </c>
      <c r="J16" s="9">
        <v>1802</v>
      </c>
      <c r="K16" s="9">
        <v>37</v>
      </c>
      <c r="L16" s="9">
        <v>320</v>
      </c>
      <c r="M16" s="9">
        <v>758</v>
      </c>
      <c r="N16" s="9">
        <v>1202</v>
      </c>
      <c r="O16" s="9">
        <v>35</v>
      </c>
      <c r="P16" s="9">
        <v>0</v>
      </c>
      <c r="Q16" s="9">
        <v>269</v>
      </c>
      <c r="R16" s="9">
        <v>99735</v>
      </c>
    </row>
    <row r="17" spans="1:18" ht="33" customHeight="1" x14ac:dyDescent="0.2">
      <c r="A17" s="12" t="s">
        <v>30</v>
      </c>
      <c r="B17" s="9">
        <f t="shared" si="4"/>
        <v>53370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53370</v>
      </c>
    </row>
    <row r="18" spans="1:18" ht="33" customHeight="1" x14ac:dyDescent="0.2">
      <c r="A18" s="12" t="s">
        <v>31</v>
      </c>
      <c r="B18" s="9">
        <f t="shared" si="4"/>
        <v>124226</v>
      </c>
      <c r="C18" s="9">
        <v>3160</v>
      </c>
      <c r="D18" s="9">
        <v>2114</v>
      </c>
      <c r="E18" s="9">
        <v>1416</v>
      </c>
      <c r="F18" s="9">
        <v>1881</v>
      </c>
      <c r="G18" s="9">
        <v>1848</v>
      </c>
      <c r="H18" s="9">
        <v>224</v>
      </c>
      <c r="I18" s="9">
        <v>4623</v>
      </c>
      <c r="J18" s="9">
        <v>10040</v>
      </c>
      <c r="K18" s="9">
        <v>5008</v>
      </c>
      <c r="L18" s="9">
        <v>8420</v>
      </c>
      <c r="M18" s="9">
        <v>9120</v>
      </c>
      <c r="N18" s="9">
        <v>1814</v>
      </c>
      <c r="O18" s="9">
        <v>200</v>
      </c>
      <c r="P18" s="9">
        <v>964</v>
      </c>
      <c r="Q18" s="9">
        <v>3239</v>
      </c>
      <c r="R18" s="9">
        <v>70155</v>
      </c>
    </row>
    <row r="19" spans="1:18" s="13" customFormat="1" ht="33" customHeight="1" x14ac:dyDescent="0.2">
      <c r="A19" s="23" t="s">
        <v>32</v>
      </c>
      <c r="B19" s="21">
        <f t="shared" si="1"/>
        <v>86580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5022</v>
      </c>
      <c r="Q19" s="21">
        <v>0</v>
      </c>
      <c r="R19" s="21">
        <v>81558</v>
      </c>
    </row>
    <row r="20" spans="1:18" s="13" customFormat="1" ht="33" customHeight="1" x14ac:dyDescent="0.2">
      <c r="A20" s="23" t="s">
        <v>47</v>
      </c>
      <c r="B20" s="21">
        <f t="shared" si="1"/>
        <v>204000</v>
      </c>
      <c r="C20" s="21">
        <v>5300</v>
      </c>
      <c r="D20" s="21">
        <v>13700</v>
      </c>
      <c r="E20" s="21">
        <v>11580</v>
      </c>
      <c r="F20" s="21">
        <v>8420</v>
      </c>
      <c r="G20" s="21">
        <v>14560</v>
      </c>
      <c r="H20" s="21">
        <v>8100</v>
      </c>
      <c r="I20" s="21">
        <v>11300</v>
      </c>
      <c r="J20" s="21">
        <v>14040</v>
      </c>
      <c r="K20" s="21">
        <v>11060</v>
      </c>
      <c r="L20" s="21">
        <v>9020</v>
      </c>
      <c r="M20" s="21">
        <v>16220</v>
      </c>
      <c r="N20" s="21">
        <v>15180</v>
      </c>
      <c r="O20" s="21">
        <v>13960</v>
      </c>
      <c r="P20" s="21">
        <v>7920</v>
      </c>
      <c r="Q20" s="21">
        <v>8480</v>
      </c>
      <c r="R20" s="21">
        <v>35160</v>
      </c>
    </row>
  </sheetData>
  <mergeCells count="1">
    <mergeCell ref="A1:R1"/>
  </mergeCells>
  <phoneticPr fontId="1" type="noConversion"/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33CB-2D09-4392-ADF8-1BB9AD2A5D05}">
  <dimension ref="A1:F24"/>
  <sheetViews>
    <sheetView view="pageBreakPreview" zoomScale="115" zoomScaleNormal="100" zoomScaleSheetLayoutView="115" workbookViewId="0">
      <pane xSplit="1" ySplit="4" topLeftCell="B5" activePane="bottomRight" state="frozen"/>
      <selection pane="topRight"/>
      <selection pane="bottomLeft"/>
      <selection pane="bottomRight" activeCell="B6" sqref="B6:B21"/>
    </sheetView>
  </sheetViews>
  <sheetFormatPr defaultColWidth="9" defaultRowHeight="14.25" x14ac:dyDescent="0.2"/>
  <cols>
    <col min="1" max="4" width="22.625" style="59" customWidth="1"/>
    <col min="5" max="5" width="14.5" style="59" customWidth="1"/>
    <col min="6" max="16384" width="9" style="59"/>
  </cols>
  <sheetData>
    <row r="1" spans="1:6" ht="18.75" x14ac:dyDescent="0.2">
      <c r="A1" s="58" t="s">
        <v>48</v>
      </c>
    </row>
    <row r="2" spans="1:6" ht="40.5" customHeight="1" x14ac:dyDescent="0.2">
      <c r="A2" s="60" t="s">
        <v>49</v>
      </c>
      <c r="B2" s="61"/>
      <c r="C2" s="61"/>
      <c r="D2" s="61"/>
    </row>
    <row r="3" spans="1:6" ht="25.5" customHeight="1" x14ac:dyDescent="0.2">
      <c r="A3" s="62"/>
      <c r="B3" s="58"/>
      <c r="C3" s="58"/>
      <c r="D3" s="63" t="s">
        <v>0</v>
      </c>
    </row>
    <row r="4" spans="1:6" ht="36" customHeight="1" x14ac:dyDescent="0.2">
      <c r="A4" s="64" t="s">
        <v>50</v>
      </c>
      <c r="B4" s="65" t="s">
        <v>51</v>
      </c>
      <c r="C4" s="65" t="s">
        <v>52</v>
      </c>
      <c r="D4" s="65" t="s">
        <v>53</v>
      </c>
    </row>
    <row r="5" spans="1:6" s="70" customFormat="1" ht="36" customHeight="1" x14ac:dyDescent="0.2">
      <c r="A5" s="66" t="s">
        <v>54</v>
      </c>
      <c r="B5" s="67">
        <f>SUM(B6:B21)</f>
        <v>291020</v>
      </c>
      <c r="C5" s="68">
        <v>97594</v>
      </c>
      <c r="D5" s="68">
        <f>B5-C5</f>
        <v>193426</v>
      </c>
      <c r="E5" s="69">
        <f>C5/D5</f>
        <v>0.50455471343045921</v>
      </c>
    </row>
    <row r="6" spans="1:6" ht="36" customHeight="1" x14ac:dyDescent="0.2">
      <c r="A6" s="71" t="s">
        <v>55</v>
      </c>
      <c r="B6" s="72">
        <f>ROUND('[1]1、2024年资金分配 (增幅控制)'!J7*0.85,0)</f>
        <v>0</v>
      </c>
      <c r="C6" s="73">
        <f>B6/$B$5*$C$5</f>
        <v>0</v>
      </c>
      <c r="D6" s="73">
        <f t="shared" ref="D6:D21" si="0">B6-C6</f>
        <v>0</v>
      </c>
      <c r="E6" s="69" t="e">
        <f>C6/D6</f>
        <v>#DIV/0!</v>
      </c>
      <c r="F6" s="74"/>
    </row>
    <row r="7" spans="1:6" ht="36" customHeight="1" x14ac:dyDescent="0.2">
      <c r="A7" s="71" t="s">
        <v>56</v>
      </c>
      <c r="B7" s="72">
        <f>ROUND('[1]1、2024年资金分配 (增幅控制)'!J8*0.85,0)</f>
        <v>51061</v>
      </c>
      <c r="C7" s="73">
        <f t="shared" ref="C7:C21" si="1">B7/$B$5*$C$5</f>
        <v>17123.384076695762</v>
      </c>
      <c r="D7" s="73">
        <f t="shared" si="0"/>
        <v>33937.615923304242</v>
      </c>
      <c r="E7" s="69">
        <f>C7/D7</f>
        <v>0.50455471343045921</v>
      </c>
      <c r="F7" s="74"/>
    </row>
    <row r="8" spans="1:6" ht="36" customHeight="1" x14ac:dyDescent="0.2">
      <c r="A8" s="71" t="s">
        <v>57</v>
      </c>
      <c r="B8" s="72">
        <f>ROUND('[1]1、2024年资金分配 (增幅控制)'!J9*0.85,0)</f>
        <v>38281</v>
      </c>
      <c r="C8" s="73">
        <f t="shared" si="1"/>
        <v>12837.591622568896</v>
      </c>
      <c r="D8" s="73">
        <f t="shared" si="0"/>
        <v>25443.408377431104</v>
      </c>
      <c r="E8" s="69">
        <f>C8/D8</f>
        <v>0.50455471343045921</v>
      </c>
      <c r="F8" s="74"/>
    </row>
    <row r="9" spans="1:6" ht="36" customHeight="1" x14ac:dyDescent="0.2">
      <c r="A9" s="71" t="s">
        <v>58</v>
      </c>
      <c r="B9" s="72">
        <f>ROUND('[1]1、2024年资金分配 (增幅控制)'!J10*0.85,0)</f>
        <v>0</v>
      </c>
      <c r="C9" s="73">
        <f t="shared" si="1"/>
        <v>0</v>
      </c>
      <c r="D9" s="73">
        <f t="shared" si="0"/>
        <v>0</v>
      </c>
      <c r="E9" s="69"/>
      <c r="F9" s="74"/>
    </row>
    <row r="10" spans="1:6" ht="36" customHeight="1" x14ac:dyDescent="0.2">
      <c r="A10" s="71" t="s">
        <v>59</v>
      </c>
      <c r="B10" s="72">
        <f>ROUND('[1]1、2024年资金分配 (增幅控制)'!J11*0.85,0)</f>
        <v>29688</v>
      </c>
      <c r="C10" s="73">
        <f t="shared" si="1"/>
        <v>9955.9159920280399</v>
      </c>
      <c r="D10" s="73">
        <f t="shared" si="0"/>
        <v>19732.08400797196</v>
      </c>
      <c r="E10" s="69">
        <f>C10/D10</f>
        <v>0.50455471343045921</v>
      </c>
      <c r="F10" s="74"/>
    </row>
    <row r="11" spans="1:6" ht="36" customHeight="1" x14ac:dyDescent="0.2">
      <c r="A11" s="71" t="s">
        <v>60</v>
      </c>
      <c r="B11" s="72">
        <f>ROUND('[1]1、2024年资金分配 (增幅控制)'!J12*0.85,0)</f>
        <v>37823</v>
      </c>
      <c r="C11" s="73">
        <f t="shared" si="1"/>
        <v>12684.000625386572</v>
      </c>
      <c r="D11" s="73">
        <f t="shared" si="0"/>
        <v>25138.999374613428</v>
      </c>
      <c r="E11" s="69">
        <f>C11/D11</f>
        <v>0.50455471343045921</v>
      </c>
      <c r="F11" s="74"/>
    </row>
    <row r="12" spans="1:6" ht="36" customHeight="1" x14ac:dyDescent="0.2">
      <c r="A12" s="71" t="s">
        <v>61</v>
      </c>
      <c r="B12" s="72">
        <f>ROUND('[1]1、2024年资金分配 (增幅控制)'!J13*0.85,0)</f>
        <v>0</v>
      </c>
      <c r="C12" s="73">
        <f t="shared" si="1"/>
        <v>0</v>
      </c>
      <c r="D12" s="73">
        <f t="shared" si="0"/>
        <v>0</v>
      </c>
      <c r="E12" s="69"/>
      <c r="F12" s="74"/>
    </row>
    <row r="13" spans="1:6" ht="36" customHeight="1" x14ac:dyDescent="0.2">
      <c r="A13" s="71" t="s">
        <v>62</v>
      </c>
      <c r="B13" s="72">
        <f>ROUND('[1]1、2024年资金分配 (增幅控制)'!J14*0.85,0)</f>
        <v>0</v>
      </c>
      <c r="C13" s="73">
        <f t="shared" si="1"/>
        <v>0</v>
      </c>
      <c r="D13" s="73">
        <f t="shared" si="0"/>
        <v>0</v>
      </c>
      <c r="E13" s="69"/>
      <c r="F13" s="74"/>
    </row>
    <row r="14" spans="1:6" ht="36" customHeight="1" x14ac:dyDescent="0.2">
      <c r="A14" s="71" t="s">
        <v>63</v>
      </c>
      <c r="B14" s="72">
        <f>ROUND('[1]1、2024年资金分配 (增幅控制)'!J15*0.85,0)</f>
        <v>0</v>
      </c>
      <c r="C14" s="73">
        <f t="shared" si="1"/>
        <v>0</v>
      </c>
      <c r="D14" s="73">
        <f t="shared" si="0"/>
        <v>0</v>
      </c>
      <c r="E14" s="69"/>
      <c r="F14" s="74"/>
    </row>
    <row r="15" spans="1:6" ht="36" customHeight="1" x14ac:dyDescent="0.2">
      <c r="A15" s="71" t="s">
        <v>64</v>
      </c>
      <c r="B15" s="72">
        <f>ROUND('[1]1、2024年资金分配 (增幅控制)'!J16*0.85,0)</f>
        <v>0</v>
      </c>
      <c r="C15" s="73">
        <f t="shared" si="1"/>
        <v>0</v>
      </c>
      <c r="D15" s="73">
        <f t="shared" si="0"/>
        <v>0</v>
      </c>
      <c r="E15" s="69"/>
      <c r="F15" s="74"/>
    </row>
    <row r="16" spans="1:6" ht="36" customHeight="1" x14ac:dyDescent="0.2">
      <c r="A16" s="71" t="s">
        <v>65</v>
      </c>
      <c r="B16" s="72">
        <f>ROUND('[1]1、2024年资金分配 (增幅控制)'!J17*0.85,0)</f>
        <v>0</v>
      </c>
      <c r="C16" s="73">
        <f t="shared" si="1"/>
        <v>0</v>
      </c>
      <c r="D16" s="73">
        <f t="shared" si="0"/>
        <v>0</v>
      </c>
      <c r="E16" s="69"/>
      <c r="F16" s="74"/>
    </row>
    <row r="17" spans="1:6" ht="36" customHeight="1" x14ac:dyDescent="0.2">
      <c r="A17" s="71" t="s">
        <v>66</v>
      </c>
      <c r="B17" s="72">
        <f>ROUND('[1]1、2024年资金分配 (增幅控制)'!J18*0.85,0)</f>
        <v>30540</v>
      </c>
      <c r="C17" s="73">
        <f t="shared" si="1"/>
        <v>10241.63548896983</v>
      </c>
      <c r="D17" s="73">
        <f t="shared" si="0"/>
        <v>20298.36451103017</v>
      </c>
      <c r="E17" s="69">
        <f>C17/D17</f>
        <v>0.50455471343045921</v>
      </c>
      <c r="F17" s="74"/>
    </row>
    <row r="18" spans="1:6" ht="36" customHeight="1" x14ac:dyDescent="0.2">
      <c r="A18" s="71" t="s">
        <v>67</v>
      </c>
      <c r="B18" s="72">
        <f>ROUND('[1]1、2024年资金分配 (增幅控制)'!J19*0.85,0)</f>
        <v>71782</v>
      </c>
      <c r="C18" s="73">
        <f t="shared" si="1"/>
        <v>24072.202968868118</v>
      </c>
      <c r="D18" s="73">
        <f t="shared" si="0"/>
        <v>47709.797031131879</v>
      </c>
      <c r="E18" s="69">
        <f>C18/D18</f>
        <v>0.50455471343045921</v>
      </c>
      <c r="F18" s="74"/>
    </row>
    <row r="19" spans="1:6" ht="36" customHeight="1" x14ac:dyDescent="0.2">
      <c r="A19" s="71" t="s">
        <v>68</v>
      </c>
      <c r="B19" s="72">
        <f>ROUND('[1]1、2024年资金分配 (增幅控制)'!J20*0.85,0)</f>
        <v>31845</v>
      </c>
      <c r="C19" s="73">
        <f t="shared" si="1"/>
        <v>10679.269225482785</v>
      </c>
      <c r="D19" s="73">
        <f t="shared" si="0"/>
        <v>21165.730774517215</v>
      </c>
      <c r="E19" s="69">
        <f>C19/D19</f>
        <v>0.50455471343045921</v>
      </c>
      <c r="F19" s="74"/>
    </row>
    <row r="20" spans="1:6" ht="36" customHeight="1" x14ac:dyDescent="0.2">
      <c r="A20" s="71" t="s">
        <v>69</v>
      </c>
      <c r="B20" s="72">
        <f>ROUND('[1]1、2024年资金分配 (增幅控制)'!J21*0.85,0)</f>
        <v>0</v>
      </c>
      <c r="C20" s="73">
        <f t="shared" si="1"/>
        <v>0</v>
      </c>
      <c r="D20" s="73">
        <f t="shared" si="0"/>
        <v>0</v>
      </c>
      <c r="E20" s="69"/>
      <c r="F20" s="74"/>
    </row>
    <row r="21" spans="1:6" ht="36" customHeight="1" x14ac:dyDescent="0.2">
      <c r="A21" s="71" t="s">
        <v>18</v>
      </c>
      <c r="B21" s="72">
        <f>ROUND('[1]1、2024年资金分配 (增幅控制)'!J22*0.85,0)</f>
        <v>0</v>
      </c>
      <c r="C21" s="73">
        <f t="shared" si="1"/>
        <v>0</v>
      </c>
      <c r="D21" s="73">
        <f t="shared" si="0"/>
        <v>0</v>
      </c>
      <c r="E21" s="69"/>
      <c r="F21" s="74"/>
    </row>
    <row r="22" spans="1:6" ht="18.75" customHeight="1" x14ac:dyDescent="0.2">
      <c r="A22" s="75"/>
      <c r="B22" s="76"/>
      <c r="C22" s="76"/>
      <c r="D22" s="76"/>
    </row>
    <row r="23" spans="1:6" ht="18.75" customHeight="1" x14ac:dyDescent="0.2">
      <c r="A23" s="75"/>
      <c r="B23" s="76"/>
      <c r="C23" s="76"/>
      <c r="D23" s="76"/>
    </row>
    <row r="24" spans="1:6" ht="18.75" customHeight="1" x14ac:dyDescent="0.2">
      <c r="A24" s="77"/>
      <c r="B24" s="77"/>
      <c r="C24" s="77"/>
      <c r="D24" s="77"/>
    </row>
  </sheetData>
  <mergeCells count="2">
    <mergeCell ref="A2:D2"/>
    <mergeCell ref="A24:D24"/>
  </mergeCells>
  <phoneticPr fontId="1" type="noConversion"/>
  <printOptions horizontalCentered="1" verticalCentered="1"/>
  <pageMargins left="0.31496062992126" right="0.31496062992126" top="0.35433070866141703" bottom="0.35433070866141703" header="0.31496062992126" footer="0.31496062992126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131B9-5C9F-40D4-BF01-43721CD8FA3A}">
  <dimension ref="A1:C9"/>
  <sheetViews>
    <sheetView workbookViewId="0">
      <selection activeCell="C6" sqref="C6"/>
    </sheetView>
  </sheetViews>
  <sheetFormatPr defaultRowHeight="14.25" x14ac:dyDescent="0.2"/>
  <cols>
    <col min="1" max="1" width="22.125" customWidth="1"/>
    <col min="2" max="2" width="23.25" customWidth="1"/>
    <col min="3" max="3" width="23" customWidth="1"/>
  </cols>
  <sheetData>
    <row r="1" spans="1:3" ht="39.950000000000003" customHeight="1" x14ac:dyDescent="0.2">
      <c r="A1" s="28"/>
      <c r="B1" s="28"/>
      <c r="C1" s="28"/>
    </row>
    <row r="2" spans="1:3" ht="30" customHeight="1" x14ac:dyDescent="0.2">
      <c r="C2" s="15" t="s">
        <v>39</v>
      </c>
    </row>
    <row r="3" spans="1:3" ht="30" customHeight="1" x14ac:dyDescent="0.2">
      <c r="A3" s="17" t="s">
        <v>38</v>
      </c>
      <c r="B3" s="17" t="s">
        <v>37</v>
      </c>
      <c r="C3" s="17" t="s">
        <v>40</v>
      </c>
    </row>
    <row r="4" spans="1:3" ht="30" customHeight="1" x14ac:dyDescent="0.2">
      <c r="A4" s="25" t="s">
        <v>36</v>
      </c>
      <c r="B4" s="26">
        <f>B5+B6+B7+B8+B9</f>
        <v>8262.89</v>
      </c>
      <c r="C4" s="19">
        <f>7437</f>
        <v>7437</v>
      </c>
    </row>
    <row r="5" spans="1:3" ht="30" customHeight="1" x14ac:dyDescent="0.2">
      <c r="A5" s="17" t="s">
        <v>15</v>
      </c>
      <c r="B5" s="18">
        <f>7465.89-500</f>
        <v>6965.89</v>
      </c>
      <c r="C5" s="18">
        <f>ROUND(B5/$B$4*$C$4,0)+1</f>
        <v>6271</v>
      </c>
    </row>
    <row r="6" spans="1:3" ht="30" customHeight="1" x14ac:dyDescent="0.2">
      <c r="A6" s="17" t="s">
        <v>16</v>
      </c>
      <c r="B6" s="18">
        <v>1158</v>
      </c>
      <c r="C6" s="18">
        <f>ROUND(B6/$B$4*$C$4,0)</f>
        <v>1042</v>
      </c>
    </row>
    <row r="7" spans="1:3" ht="30" customHeight="1" x14ac:dyDescent="0.2">
      <c r="A7" s="17" t="s">
        <v>18</v>
      </c>
      <c r="B7" s="18">
        <v>66</v>
      </c>
      <c r="C7" s="18">
        <f>ROUND(B7/$B$4*$C$4,0)</f>
        <v>59</v>
      </c>
    </row>
    <row r="8" spans="1:3" ht="30" customHeight="1" x14ac:dyDescent="0.2">
      <c r="A8" s="17" t="s">
        <v>14</v>
      </c>
      <c r="B8" s="18">
        <v>46</v>
      </c>
      <c r="C8" s="18">
        <f>ROUND(B8/$B$4*$C$4,0)</f>
        <v>41</v>
      </c>
    </row>
    <row r="9" spans="1:3" ht="30" customHeight="1" x14ac:dyDescent="0.2">
      <c r="A9" s="17" t="s">
        <v>11</v>
      </c>
      <c r="B9" s="18">
        <v>27</v>
      </c>
      <c r="C9" s="18">
        <f>ROUND(B9/$B$4*$C$4,0)</f>
        <v>24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A4E8-4F3E-4F6F-B9C3-2FEADA65C1A1}">
  <dimension ref="B3:D20"/>
  <sheetViews>
    <sheetView workbookViewId="0">
      <selection activeCell="D5" sqref="D5:D20"/>
    </sheetView>
  </sheetViews>
  <sheetFormatPr defaultRowHeight="14.25" x14ac:dyDescent="0.2"/>
  <cols>
    <col min="3" max="3" width="13.375" bestFit="1" customWidth="1"/>
    <col min="4" max="4" width="15.375" bestFit="1" customWidth="1"/>
  </cols>
  <sheetData>
    <row r="3" spans="2:4" ht="24.95" customHeight="1" x14ac:dyDescent="0.2">
      <c r="B3" s="14"/>
      <c r="C3" s="14" t="s">
        <v>41</v>
      </c>
      <c r="D3" s="14" t="s">
        <v>40</v>
      </c>
    </row>
    <row r="4" spans="2:4" ht="24.95" customHeight="1" x14ac:dyDescent="0.2">
      <c r="B4" s="14" t="s">
        <v>36</v>
      </c>
      <c r="C4" s="16">
        <f>SUM(C5:C20)</f>
        <v>56800</v>
      </c>
      <c r="D4" s="24">
        <v>51120</v>
      </c>
    </row>
    <row r="5" spans="2:4" ht="24.95" customHeight="1" x14ac:dyDescent="0.2">
      <c r="B5" s="14" t="s">
        <v>3</v>
      </c>
      <c r="C5" s="16">
        <v>1034</v>
      </c>
      <c r="D5" s="16">
        <f>ROUND(C5/$C$4*$D$4,0)</f>
        <v>931</v>
      </c>
    </row>
    <row r="6" spans="2:4" ht="24.95" customHeight="1" x14ac:dyDescent="0.2">
      <c r="B6" s="14" t="s">
        <v>4</v>
      </c>
      <c r="C6" s="16">
        <v>3114</v>
      </c>
      <c r="D6" s="16">
        <f t="shared" ref="D6:D19" si="0">ROUND(C6/$C$4*$D$4,0)</f>
        <v>2803</v>
      </c>
    </row>
    <row r="7" spans="2:4" ht="24.95" customHeight="1" x14ac:dyDescent="0.2">
      <c r="B7" s="14" t="s">
        <v>5</v>
      </c>
      <c r="C7" s="16">
        <v>2610</v>
      </c>
      <c r="D7" s="16">
        <f t="shared" si="0"/>
        <v>2349</v>
      </c>
    </row>
    <row r="8" spans="2:4" ht="24.95" customHeight="1" x14ac:dyDescent="0.2">
      <c r="B8" s="14" t="s">
        <v>6</v>
      </c>
      <c r="C8" s="16">
        <v>1882</v>
      </c>
      <c r="D8" s="16">
        <f t="shared" si="0"/>
        <v>1694</v>
      </c>
    </row>
    <row r="9" spans="2:4" ht="24.95" customHeight="1" x14ac:dyDescent="0.2">
      <c r="B9" s="14" t="s">
        <v>7</v>
      </c>
      <c r="C9" s="16">
        <v>2231</v>
      </c>
      <c r="D9" s="16">
        <f t="shared" si="0"/>
        <v>2008</v>
      </c>
    </row>
    <row r="10" spans="2:4" ht="24.95" customHeight="1" x14ac:dyDescent="0.2">
      <c r="B10" s="14" t="s">
        <v>8</v>
      </c>
      <c r="C10" s="16">
        <v>2320</v>
      </c>
      <c r="D10" s="16">
        <f t="shared" si="0"/>
        <v>2088</v>
      </c>
    </row>
    <row r="11" spans="2:4" ht="24.95" customHeight="1" x14ac:dyDescent="0.2">
      <c r="B11" s="14" t="s">
        <v>9</v>
      </c>
      <c r="C11" s="16">
        <v>4172</v>
      </c>
      <c r="D11" s="16">
        <f t="shared" si="0"/>
        <v>3755</v>
      </c>
    </row>
    <row r="12" spans="2:4" ht="24.95" customHeight="1" x14ac:dyDescent="0.2">
      <c r="B12" s="14" t="s">
        <v>10</v>
      </c>
      <c r="C12" s="16">
        <v>3375</v>
      </c>
      <c r="D12" s="16">
        <f t="shared" si="0"/>
        <v>3038</v>
      </c>
    </row>
    <row r="13" spans="2:4" ht="24.95" customHeight="1" x14ac:dyDescent="0.2">
      <c r="B13" s="14" t="s">
        <v>11</v>
      </c>
      <c r="C13" s="16">
        <v>4353</v>
      </c>
      <c r="D13" s="16">
        <f t="shared" si="0"/>
        <v>3918</v>
      </c>
    </row>
    <row r="14" spans="2:4" ht="24.95" customHeight="1" x14ac:dyDescent="0.2">
      <c r="B14" s="14" t="s">
        <v>12</v>
      </c>
      <c r="C14" s="16">
        <v>2282</v>
      </c>
      <c r="D14" s="16">
        <f t="shared" si="0"/>
        <v>2054</v>
      </c>
    </row>
    <row r="15" spans="2:4" ht="24.95" customHeight="1" x14ac:dyDescent="0.2">
      <c r="B15" s="14" t="s">
        <v>13</v>
      </c>
      <c r="C15" s="16">
        <v>3444</v>
      </c>
      <c r="D15" s="16">
        <f t="shared" si="0"/>
        <v>3100</v>
      </c>
    </row>
    <row r="16" spans="2:4" ht="24.95" customHeight="1" x14ac:dyDescent="0.2">
      <c r="B16" s="14" t="s">
        <v>14</v>
      </c>
      <c r="C16" s="16">
        <v>3631</v>
      </c>
      <c r="D16" s="16">
        <f t="shared" si="0"/>
        <v>3268</v>
      </c>
    </row>
    <row r="17" spans="2:4" ht="24.95" customHeight="1" x14ac:dyDescent="0.2">
      <c r="B17" s="14" t="s">
        <v>15</v>
      </c>
      <c r="C17" s="16">
        <v>1907</v>
      </c>
      <c r="D17" s="16">
        <f t="shared" si="0"/>
        <v>1716</v>
      </c>
    </row>
    <row r="18" spans="2:4" ht="24.95" customHeight="1" x14ac:dyDescent="0.2">
      <c r="B18" s="14" t="s">
        <v>16</v>
      </c>
      <c r="C18" s="16">
        <v>1967</v>
      </c>
      <c r="D18" s="16">
        <f t="shared" si="0"/>
        <v>1770</v>
      </c>
    </row>
    <row r="19" spans="2:4" ht="24.95" customHeight="1" x14ac:dyDescent="0.2">
      <c r="B19" s="14" t="s">
        <v>17</v>
      </c>
      <c r="C19" s="16">
        <v>1541</v>
      </c>
      <c r="D19" s="16">
        <f t="shared" si="0"/>
        <v>1387</v>
      </c>
    </row>
    <row r="20" spans="2:4" ht="24.95" customHeight="1" x14ac:dyDescent="0.2">
      <c r="B20" s="14" t="s">
        <v>18</v>
      </c>
      <c r="C20" s="16">
        <v>16937</v>
      </c>
      <c r="D20" s="16">
        <f>ROUND(C20/$C$4*$D$4,0)-2</f>
        <v>15241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685E1-7F01-43D4-A669-515560E90767}">
  <sheetPr>
    <pageSetUpPr fitToPage="1"/>
  </sheetPr>
  <dimension ref="A1:C286"/>
  <sheetViews>
    <sheetView view="pageBreakPreview" zoomScaleNormal="40" zoomScaleSheetLayoutView="100" workbookViewId="0">
      <selection activeCell="B11" sqref="B11"/>
    </sheetView>
  </sheetViews>
  <sheetFormatPr defaultColWidth="9" defaultRowHeight="14.25" x14ac:dyDescent="0.2"/>
  <cols>
    <col min="1" max="1" width="28.875" style="30" customWidth="1"/>
    <col min="2" max="2" width="28.5" style="56" customWidth="1"/>
    <col min="3" max="3" width="26.75" style="57" customWidth="1"/>
    <col min="4" max="16384" width="9" style="30"/>
  </cols>
  <sheetData>
    <row r="1" spans="1:3" ht="48" customHeight="1" x14ac:dyDescent="0.2">
      <c r="A1" s="29" t="s">
        <v>42</v>
      </c>
      <c r="B1" s="29"/>
      <c r="C1" s="29"/>
    </row>
    <row r="2" spans="1:3" ht="24" customHeight="1" x14ac:dyDescent="0.2">
      <c r="A2" s="31"/>
      <c r="B2" s="32"/>
      <c r="C2" s="33" t="s">
        <v>39</v>
      </c>
    </row>
    <row r="3" spans="1:3" s="37" customFormat="1" ht="37.5" customHeight="1" x14ac:dyDescent="0.2">
      <c r="A3" s="34" t="s">
        <v>43</v>
      </c>
      <c r="B3" s="35" t="s">
        <v>44</v>
      </c>
      <c r="C3" s="36" t="s">
        <v>45</v>
      </c>
    </row>
    <row r="4" spans="1:3" s="40" customFormat="1" ht="37.5" customHeight="1" x14ac:dyDescent="0.2">
      <c r="A4" s="38" t="s">
        <v>46</v>
      </c>
      <c r="B4" s="39">
        <f>SUM(B5:B20)</f>
        <v>1020000</v>
      </c>
      <c r="C4" s="39">
        <f>SUM(C5:C20)</f>
        <v>204000</v>
      </c>
    </row>
    <row r="5" spans="1:3" s="40" customFormat="1" ht="37.5" customHeight="1" x14ac:dyDescent="0.2">
      <c r="A5" s="34" t="s">
        <v>3</v>
      </c>
      <c r="B5" s="41">
        <v>26500</v>
      </c>
      <c r="C5" s="41">
        <f>B5/5</f>
        <v>5300</v>
      </c>
    </row>
    <row r="6" spans="1:3" s="40" customFormat="1" ht="37.5" customHeight="1" x14ac:dyDescent="0.2">
      <c r="A6" s="34" t="s">
        <v>4</v>
      </c>
      <c r="B6" s="41">
        <v>68500</v>
      </c>
      <c r="C6" s="41">
        <f t="shared" ref="C6:C20" si="0">B6/5</f>
        <v>13700</v>
      </c>
    </row>
    <row r="7" spans="1:3" s="40" customFormat="1" ht="37.5" customHeight="1" x14ac:dyDescent="0.2">
      <c r="A7" s="34" t="s">
        <v>5</v>
      </c>
      <c r="B7" s="41">
        <v>57900</v>
      </c>
      <c r="C7" s="41">
        <f t="shared" si="0"/>
        <v>11580</v>
      </c>
    </row>
    <row r="8" spans="1:3" s="40" customFormat="1" ht="37.5" customHeight="1" x14ac:dyDescent="0.2">
      <c r="A8" s="34" t="s">
        <v>6</v>
      </c>
      <c r="B8" s="41">
        <v>42100</v>
      </c>
      <c r="C8" s="41">
        <f t="shared" si="0"/>
        <v>8420</v>
      </c>
    </row>
    <row r="9" spans="1:3" s="40" customFormat="1" ht="37.5" customHeight="1" x14ac:dyDescent="0.2">
      <c r="A9" s="34" t="s">
        <v>7</v>
      </c>
      <c r="B9" s="41">
        <v>72800</v>
      </c>
      <c r="C9" s="41">
        <f t="shared" si="0"/>
        <v>14560</v>
      </c>
    </row>
    <row r="10" spans="1:3" s="40" customFormat="1" ht="37.5" customHeight="1" x14ac:dyDescent="0.2">
      <c r="A10" s="34" t="s">
        <v>8</v>
      </c>
      <c r="B10" s="41">
        <v>40500</v>
      </c>
      <c r="C10" s="41">
        <f t="shared" si="0"/>
        <v>8100</v>
      </c>
    </row>
    <row r="11" spans="1:3" s="40" customFormat="1" ht="37.5" customHeight="1" x14ac:dyDescent="0.2">
      <c r="A11" s="34" t="s">
        <v>9</v>
      </c>
      <c r="B11" s="41">
        <v>56500</v>
      </c>
      <c r="C11" s="41">
        <f t="shared" si="0"/>
        <v>11300</v>
      </c>
    </row>
    <row r="12" spans="1:3" s="40" customFormat="1" ht="37.5" customHeight="1" x14ac:dyDescent="0.2">
      <c r="A12" s="34" t="s">
        <v>10</v>
      </c>
      <c r="B12" s="41">
        <v>70200</v>
      </c>
      <c r="C12" s="41">
        <f t="shared" si="0"/>
        <v>14040</v>
      </c>
    </row>
    <row r="13" spans="1:3" s="40" customFormat="1" ht="37.5" customHeight="1" x14ac:dyDescent="0.2">
      <c r="A13" s="34" t="s">
        <v>11</v>
      </c>
      <c r="B13" s="41">
        <v>55300</v>
      </c>
      <c r="C13" s="41">
        <f t="shared" si="0"/>
        <v>11060</v>
      </c>
    </row>
    <row r="14" spans="1:3" s="40" customFormat="1" ht="37.5" customHeight="1" x14ac:dyDescent="0.2">
      <c r="A14" s="34" t="s">
        <v>12</v>
      </c>
      <c r="B14" s="41">
        <v>45100</v>
      </c>
      <c r="C14" s="41">
        <f t="shared" si="0"/>
        <v>9020</v>
      </c>
    </row>
    <row r="15" spans="1:3" s="40" customFormat="1" ht="37.5" customHeight="1" x14ac:dyDescent="0.2">
      <c r="A15" s="34" t="s">
        <v>13</v>
      </c>
      <c r="B15" s="41">
        <v>81100</v>
      </c>
      <c r="C15" s="41">
        <f t="shared" si="0"/>
        <v>16220</v>
      </c>
    </row>
    <row r="16" spans="1:3" s="40" customFormat="1" ht="37.5" customHeight="1" x14ac:dyDescent="0.2">
      <c r="A16" s="34" t="s">
        <v>14</v>
      </c>
      <c r="B16" s="41">
        <v>75900</v>
      </c>
      <c r="C16" s="41">
        <f t="shared" si="0"/>
        <v>15180</v>
      </c>
    </row>
    <row r="17" spans="1:3" s="40" customFormat="1" ht="37.5" customHeight="1" x14ac:dyDescent="0.2">
      <c r="A17" s="34" t="s">
        <v>15</v>
      </c>
      <c r="B17" s="41">
        <v>69800</v>
      </c>
      <c r="C17" s="41">
        <f t="shared" si="0"/>
        <v>13960</v>
      </c>
    </row>
    <row r="18" spans="1:3" s="40" customFormat="1" ht="37.5" customHeight="1" x14ac:dyDescent="0.2">
      <c r="A18" s="34" t="s">
        <v>16</v>
      </c>
      <c r="B18" s="41">
        <v>39600</v>
      </c>
      <c r="C18" s="41">
        <f t="shared" si="0"/>
        <v>7920</v>
      </c>
    </row>
    <row r="19" spans="1:3" s="40" customFormat="1" ht="37.5" customHeight="1" x14ac:dyDescent="0.2">
      <c r="A19" s="34" t="s">
        <v>17</v>
      </c>
      <c r="B19" s="41">
        <v>42400</v>
      </c>
      <c r="C19" s="41">
        <f t="shared" si="0"/>
        <v>8480</v>
      </c>
    </row>
    <row r="20" spans="1:3" s="40" customFormat="1" ht="37.5" customHeight="1" x14ac:dyDescent="0.2">
      <c r="A20" s="34" t="s">
        <v>18</v>
      </c>
      <c r="B20" s="41">
        <v>175800</v>
      </c>
      <c r="C20" s="41">
        <f t="shared" si="0"/>
        <v>35160</v>
      </c>
    </row>
    <row r="21" spans="1:3" s="40" customFormat="1" ht="37.5" customHeight="1" x14ac:dyDescent="0.2">
      <c r="A21" s="38"/>
      <c r="B21" s="39"/>
      <c r="C21" s="42"/>
    </row>
    <row r="22" spans="1:3" s="40" customFormat="1" ht="37.5" customHeight="1" x14ac:dyDescent="0.2">
      <c r="A22" s="43"/>
      <c r="B22" s="44"/>
      <c r="C22" s="45"/>
    </row>
    <row r="23" spans="1:3" s="40" customFormat="1" ht="37.5" customHeight="1" x14ac:dyDescent="0.2">
      <c r="A23" s="43"/>
      <c r="B23" s="44"/>
      <c r="C23" s="45"/>
    </row>
    <row r="24" spans="1:3" s="40" customFormat="1" ht="37.5" customHeight="1" x14ac:dyDescent="0.2">
      <c r="A24" s="43"/>
      <c r="B24" s="44"/>
      <c r="C24" s="45"/>
    </row>
    <row r="25" spans="1:3" s="40" customFormat="1" ht="37.5" customHeight="1" x14ac:dyDescent="0.2">
      <c r="A25" s="43"/>
      <c r="B25" s="44"/>
      <c r="C25" s="45"/>
    </row>
    <row r="26" spans="1:3" s="40" customFormat="1" ht="37.5" customHeight="1" x14ac:dyDescent="0.2">
      <c r="A26" s="43"/>
      <c r="B26" s="44"/>
      <c r="C26" s="45"/>
    </row>
    <row r="27" spans="1:3" s="49" customFormat="1" ht="50.25" customHeight="1" x14ac:dyDescent="0.35">
      <c r="A27" s="46"/>
      <c r="B27" s="47"/>
      <c r="C27" s="48"/>
    </row>
    <row r="28" spans="1:3" x14ac:dyDescent="0.2">
      <c r="A28" s="46"/>
      <c r="B28" s="47"/>
      <c r="C28" s="48"/>
    </row>
    <row r="29" spans="1:3" x14ac:dyDescent="0.2">
      <c r="A29" s="46"/>
      <c r="B29" s="47"/>
      <c r="C29" s="48"/>
    </row>
    <row r="30" spans="1:3" x14ac:dyDescent="0.2">
      <c r="A30" s="46"/>
      <c r="B30" s="47"/>
      <c r="C30" s="48"/>
    </row>
    <row r="31" spans="1:3" x14ac:dyDescent="0.2">
      <c r="A31" s="46"/>
      <c r="B31" s="47"/>
      <c r="C31" s="48"/>
    </row>
    <row r="32" spans="1:3" x14ac:dyDescent="0.2">
      <c r="A32" s="46"/>
      <c r="B32" s="47"/>
      <c r="C32" s="48"/>
    </row>
    <row r="33" spans="1:3" x14ac:dyDescent="0.2">
      <c r="A33" s="46"/>
      <c r="B33" s="47"/>
      <c r="C33" s="48"/>
    </row>
    <row r="34" spans="1:3" x14ac:dyDescent="0.2">
      <c r="A34" s="46"/>
      <c r="B34" s="47"/>
      <c r="C34" s="48"/>
    </row>
    <row r="35" spans="1:3" x14ac:dyDescent="0.2">
      <c r="A35" s="46"/>
      <c r="B35" s="47"/>
      <c r="C35" s="48"/>
    </row>
    <row r="36" spans="1:3" x14ac:dyDescent="0.2">
      <c r="A36" s="46"/>
      <c r="B36" s="47"/>
      <c r="C36" s="48"/>
    </row>
    <row r="37" spans="1:3" x14ac:dyDescent="0.2">
      <c r="A37" s="46"/>
      <c r="B37" s="47"/>
      <c r="C37" s="48"/>
    </row>
    <row r="38" spans="1:3" x14ac:dyDescent="0.2">
      <c r="A38" s="46"/>
      <c r="B38" s="47"/>
      <c r="C38" s="48"/>
    </row>
    <row r="39" spans="1:3" x14ac:dyDescent="0.2">
      <c r="A39" s="46"/>
      <c r="B39" s="47"/>
      <c r="C39" s="48"/>
    </row>
    <row r="40" spans="1:3" x14ac:dyDescent="0.2">
      <c r="A40" s="46"/>
      <c r="B40" s="47"/>
      <c r="C40" s="48"/>
    </row>
    <row r="41" spans="1:3" x14ac:dyDescent="0.2">
      <c r="A41" s="46"/>
      <c r="B41" s="47"/>
      <c r="C41" s="48"/>
    </row>
    <row r="42" spans="1:3" x14ac:dyDescent="0.2">
      <c r="A42" s="46"/>
      <c r="B42" s="47"/>
      <c r="C42" s="48"/>
    </row>
    <row r="43" spans="1:3" x14ac:dyDescent="0.2">
      <c r="A43" s="46"/>
      <c r="B43" s="47"/>
      <c r="C43" s="48"/>
    </row>
    <row r="44" spans="1:3" x14ac:dyDescent="0.2">
      <c r="A44" s="46"/>
      <c r="B44" s="47"/>
      <c r="C44" s="48"/>
    </row>
    <row r="45" spans="1:3" x14ac:dyDescent="0.2">
      <c r="A45" s="46"/>
      <c r="B45" s="47"/>
      <c r="C45" s="48"/>
    </row>
    <row r="46" spans="1:3" x14ac:dyDescent="0.2">
      <c r="A46" s="46"/>
      <c r="B46" s="47"/>
      <c r="C46" s="48"/>
    </row>
    <row r="47" spans="1:3" x14ac:dyDescent="0.2">
      <c r="A47" s="46"/>
      <c r="B47" s="47"/>
      <c r="C47" s="48"/>
    </row>
    <row r="48" spans="1:3" x14ac:dyDescent="0.2">
      <c r="A48" s="46"/>
      <c r="B48" s="47"/>
      <c r="C48" s="48"/>
    </row>
    <row r="49" spans="1:3" x14ac:dyDescent="0.2">
      <c r="A49" s="46"/>
      <c r="B49" s="47"/>
      <c r="C49" s="48"/>
    </row>
    <row r="50" spans="1:3" x14ac:dyDescent="0.2">
      <c r="A50" s="46"/>
      <c r="B50" s="47"/>
      <c r="C50" s="48"/>
    </row>
    <row r="51" spans="1:3" x14ac:dyDescent="0.2">
      <c r="A51" s="46"/>
      <c r="B51" s="47"/>
      <c r="C51" s="48"/>
    </row>
    <row r="52" spans="1:3" x14ac:dyDescent="0.2">
      <c r="A52" s="46"/>
      <c r="B52" s="47"/>
      <c r="C52" s="48"/>
    </row>
    <row r="53" spans="1:3" x14ac:dyDescent="0.2">
      <c r="A53" s="46"/>
      <c r="B53" s="47"/>
      <c r="C53" s="48"/>
    </row>
    <row r="54" spans="1:3" x14ac:dyDescent="0.2">
      <c r="A54" s="46"/>
      <c r="B54" s="47"/>
      <c r="C54" s="48"/>
    </row>
    <row r="55" spans="1:3" x14ac:dyDescent="0.2">
      <c r="A55" s="46"/>
      <c r="B55" s="47"/>
      <c r="C55" s="48"/>
    </row>
    <row r="56" spans="1:3" x14ac:dyDescent="0.2">
      <c r="A56" s="46"/>
      <c r="B56" s="47"/>
      <c r="C56" s="48"/>
    </row>
    <row r="57" spans="1:3" x14ac:dyDescent="0.2">
      <c r="A57" s="46"/>
      <c r="B57" s="47"/>
      <c r="C57" s="48"/>
    </row>
    <row r="58" spans="1:3" x14ac:dyDescent="0.2">
      <c r="A58" s="46"/>
      <c r="B58" s="47"/>
      <c r="C58" s="48"/>
    </row>
    <row r="59" spans="1:3" x14ac:dyDescent="0.2">
      <c r="A59" s="46"/>
      <c r="B59" s="47"/>
      <c r="C59" s="48"/>
    </row>
    <row r="60" spans="1:3" x14ac:dyDescent="0.2">
      <c r="A60" s="46"/>
      <c r="B60" s="47"/>
      <c r="C60" s="48"/>
    </row>
    <row r="61" spans="1:3" x14ac:dyDescent="0.2">
      <c r="A61" s="46"/>
      <c r="B61" s="47"/>
      <c r="C61" s="48"/>
    </row>
    <row r="62" spans="1:3" x14ac:dyDescent="0.2">
      <c r="A62" s="46"/>
      <c r="B62" s="47"/>
      <c r="C62" s="48"/>
    </row>
    <row r="63" spans="1:3" x14ac:dyDescent="0.2">
      <c r="A63" s="46"/>
      <c r="B63" s="47"/>
      <c r="C63" s="48"/>
    </row>
    <row r="64" spans="1:3" x14ac:dyDescent="0.2">
      <c r="A64" s="46"/>
      <c r="B64" s="47"/>
      <c r="C64" s="48"/>
    </row>
    <row r="65" spans="1:3" x14ac:dyDescent="0.2">
      <c r="A65" s="46"/>
      <c r="B65" s="47"/>
      <c r="C65" s="48"/>
    </row>
    <row r="66" spans="1:3" x14ac:dyDescent="0.2">
      <c r="A66" s="46"/>
      <c r="B66" s="47"/>
      <c r="C66" s="48"/>
    </row>
    <row r="67" spans="1:3" x14ac:dyDescent="0.2">
      <c r="A67" s="46"/>
      <c r="B67" s="47"/>
      <c r="C67" s="48"/>
    </row>
    <row r="68" spans="1:3" x14ac:dyDescent="0.2">
      <c r="A68" s="46"/>
      <c r="B68" s="47"/>
      <c r="C68" s="48"/>
    </row>
    <row r="69" spans="1:3" x14ac:dyDescent="0.2">
      <c r="A69" s="46"/>
      <c r="B69" s="47"/>
      <c r="C69" s="48"/>
    </row>
    <row r="70" spans="1:3" x14ac:dyDescent="0.2">
      <c r="A70" s="46"/>
      <c r="B70" s="47"/>
      <c r="C70" s="48"/>
    </row>
    <row r="71" spans="1:3" x14ac:dyDescent="0.2">
      <c r="A71" s="46"/>
      <c r="B71" s="47"/>
      <c r="C71" s="48"/>
    </row>
    <row r="72" spans="1:3" x14ac:dyDescent="0.2">
      <c r="A72" s="46"/>
      <c r="B72" s="47"/>
      <c r="C72" s="48"/>
    </row>
    <row r="73" spans="1:3" x14ac:dyDescent="0.2">
      <c r="A73" s="46"/>
      <c r="B73" s="47"/>
      <c r="C73" s="48"/>
    </row>
    <row r="74" spans="1:3" x14ac:dyDescent="0.2">
      <c r="A74" s="46"/>
      <c r="B74" s="47"/>
      <c r="C74" s="48"/>
    </row>
    <row r="75" spans="1:3" x14ac:dyDescent="0.2">
      <c r="A75" s="46"/>
      <c r="B75" s="47"/>
      <c r="C75" s="48"/>
    </row>
    <row r="76" spans="1:3" x14ac:dyDescent="0.2">
      <c r="A76" s="46"/>
      <c r="B76" s="47"/>
      <c r="C76" s="48"/>
    </row>
    <row r="77" spans="1:3" x14ac:dyDescent="0.2">
      <c r="A77" s="46"/>
      <c r="B77" s="47"/>
      <c r="C77" s="48"/>
    </row>
    <row r="78" spans="1:3" x14ac:dyDescent="0.2">
      <c r="A78" s="46"/>
      <c r="B78" s="47"/>
      <c r="C78" s="48"/>
    </row>
    <row r="79" spans="1:3" x14ac:dyDescent="0.2">
      <c r="A79" s="46"/>
      <c r="B79" s="47"/>
      <c r="C79" s="48"/>
    </row>
    <row r="80" spans="1:3" x14ac:dyDescent="0.2">
      <c r="A80" s="46"/>
      <c r="B80" s="47"/>
      <c r="C80" s="48"/>
    </row>
    <row r="81" spans="1:3" x14ac:dyDescent="0.2">
      <c r="A81" s="46"/>
      <c r="B81" s="47"/>
      <c r="C81" s="48"/>
    </row>
    <row r="82" spans="1:3" x14ac:dyDescent="0.2">
      <c r="A82" s="46"/>
      <c r="B82" s="47"/>
      <c r="C82" s="48"/>
    </row>
    <row r="83" spans="1:3" x14ac:dyDescent="0.2">
      <c r="A83" s="46"/>
      <c r="B83" s="47"/>
      <c r="C83" s="48"/>
    </row>
    <row r="84" spans="1:3" x14ac:dyDescent="0.2">
      <c r="A84" s="46"/>
      <c r="B84" s="47"/>
      <c r="C84" s="48"/>
    </row>
    <row r="85" spans="1:3" x14ac:dyDescent="0.2">
      <c r="A85" s="46"/>
      <c r="B85" s="47"/>
      <c r="C85" s="48"/>
    </row>
    <row r="86" spans="1:3" x14ac:dyDescent="0.2">
      <c r="A86" s="46"/>
      <c r="B86" s="47"/>
      <c r="C86" s="48"/>
    </row>
    <row r="87" spans="1:3" x14ac:dyDescent="0.2">
      <c r="A87" s="46"/>
      <c r="B87" s="47"/>
      <c r="C87" s="48"/>
    </row>
    <row r="88" spans="1:3" x14ac:dyDescent="0.2">
      <c r="A88" s="46"/>
      <c r="B88" s="47"/>
      <c r="C88" s="48"/>
    </row>
    <row r="89" spans="1:3" x14ac:dyDescent="0.2">
      <c r="A89" s="46"/>
      <c r="B89" s="47"/>
      <c r="C89" s="48"/>
    </row>
    <row r="90" spans="1:3" x14ac:dyDescent="0.2">
      <c r="A90" s="46"/>
      <c r="B90" s="47"/>
      <c r="C90" s="48"/>
    </row>
    <row r="91" spans="1:3" x14ac:dyDescent="0.2">
      <c r="A91" s="46"/>
      <c r="B91" s="47"/>
      <c r="C91" s="48"/>
    </row>
    <row r="92" spans="1:3" x14ac:dyDescent="0.2">
      <c r="A92" s="46"/>
      <c r="B92" s="47"/>
      <c r="C92" s="48"/>
    </row>
    <row r="93" spans="1:3" x14ac:dyDescent="0.2">
      <c r="A93" s="46"/>
      <c r="B93" s="47"/>
      <c r="C93" s="48"/>
    </row>
    <row r="94" spans="1:3" x14ac:dyDescent="0.2">
      <c r="A94" s="46"/>
      <c r="B94" s="47"/>
      <c r="C94" s="48"/>
    </row>
    <row r="95" spans="1:3" x14ac:dyDescent="0.2">
      <c r="A95" s="46"/>
      <c r="B95" s="47"/>
      <c r="C95" s="48"/>
    </row>
    <row r="96" spans="1:3" x14ac:dyDescent="0.2">
      <c r="A96" s="46"/>
      <c r="B96" s="47"/>
      <c r="C96" s="48"/>
    </row>
    <row r="97" spans="1:3" x14ac:dyDescent="0.2">
      <c r="A97" s="46"/>
      <c r="B97" s="47"/>
      <c r="C97" s="48"/>
    </row>
    <row r="98" spans="1:3" x14ac:dyDescent="0.2">
      <c r="A98" s="46"/>
      <c r="B98" s="47"/>
      <c r="C98" s="48"/>
    </row>
    <row r="99" spans="1:3" x14ac:dyDescent="0.2">
      <c r="A99" s="46"/>
      <c r="B99" s="47"/>
      <c r="C99" s="48"/>
    </row>
    <row r="100" spans="1:3" x14ac:dyDescent="0.2">
      <c r="A100" s="46"/>
      <c r="B100" s="47"/>
      <c r="C100" s="48"/>
    </row>
    <row r="101" spans="1:3" x14ac:dyDescent="0.2">
      <c r="A101" s="46"/>
      <c r="B101" s="47"/>
      <c r="C101" s="48"/>
    </row>
    <row r="102" spans="1:3" x14ac:dyDescent="0.2">
      <c r="A102" s="46"/>
      <c r="B102" s="47"/>
      <c r="C102" s="48"/>
    </row>
    <row r="103" spans="1:3" x14ac:dyDescent="0.2">
      <c r="A103" s="46"/>
      <c r="B103" s="47"/>
      <c r="C103" s="48"/>
    </row>
    <row r="104" spans="1:3" x14ac:dyDescent="0.2">
      <c r="A104" s="46"/>
      <c r="B104" s="47"/>
      <c r="C104" s="48"/>
    </row>
    <row r="105" spans="1:3" x14ac:dyDescent="0.2">
      <c r="A105" s="46"/>
      <c r="B105" s="47"/>
      <c r="C105" s="48"/>
    </row>
    <row r="106" spans="1:3" x14ac:dyDescent="0.2">
      <c r="A106" s="46"/>
      <c r="B106" s="47"/>
      <c r="C106" s="48"/>
    </row>
    <row r="107" spans="1:3" x14ac:dyDescent="0.2">
      <c r="A107" s="46"/>
      <c r="B107" s="47"/>
      <c r="C107" s="48"/>
    </row>
    <row r="108" spans="1:3" x14ac:dyDescent="0.2">
      <c r="A108" s="46"/>
      <c r="B108" s="47"/>
      <c r="C108" s="48"/>
    </row>
    <row r="109" spans="1:3" x14ac:dyDescent="0.2">
      <c r="A109" s="46"/>
      <c r="B109" s="47"/>
      <c r="C109" s="48"/>
    </row>
    <row r="110" spans="1:3" x14ac:dyDescent="0.2">
      <c r="A110" s="46"/>
      <c r="B110" s="47"/>
      <c r="C110" s="48"/>
    </row>
    <row r="111" spans="1:3" x14ac:dyDescent="0.2">
      <c r="A111" s="46"/>
      <c r="B111" s="47"/>
      <c r="C111" s="48"/>
    </row>
    <row r="112" spans="1:3" x14ac:dyDescent="0.2">
      <c r="A112" s="46"/>
      <c r="B112" s="47"/>
      <c r="C112" s="48"/>
    </row>
    <row r="113" spans="1:3" x14ac:dyDescent="0.2">
      <c r="A113" s="46"/>
      <c r="B113" s="47"/>
      <c r="C113" s="48"/>
    </row>
    <row r="114" spans="1:3" x14ac:dyDescent="0.2">
      <c r="A114" s="46"/>
      <c r="B114" s="47"/>
      <c r="C114" s="48"/>
    </row>
    <row r="115" spans="1:3" x14ac:dyDescent="0.2">
      <c r="A115" s="46"/>
      <c r="B115" s="47"/>
      <c r="C115" s="48"/>
    </row>
    <row r="116" spans="1:3" x14ac:dyDescent="0.2">
      <c r="A116" s="46"/>
      <c r="B116" s="47"/>
      <c r="C116" s="48"/>
    </row>
    <row r="117" spans="1:3" x14ac:dyDescent="0.2">
      <c r="A117" s="46"/>
      <c r="B117" s="47"/>
      <c r="C117" s="48"/>
    </row>
    <row r="118" spans="1:3" x14ac:dyDescent="0.2">
      <c r="A118" s="46"/>
      <c r="B118" s="47"/>
      <c r="C118" s="48"/>
    </row>
    <row r="119" spans="1:3" x14ac:dyDescent="0.2">
      <c r="A119" s="46"/>
      <c r="B119" s="47"/>
      <c r="C119" s="48"/>
    </row>
    <row r="120" spans="1:3" x14ac:dyDescent="0.2">
      <c r="A120" s="46"/>
      <c r="B120" s="47"/>
      <c r="C120" s="48"/>
    </row>
    <row r="121" spans="1:3" x14ac:dyDescent="0.2">
      <c r="A121" s="46"/>
      <c r="B121" s="47"/>
      <c r="C121" s="48"/>
    </row>
    <row r="122" spans="1:3" x14ac:dyDescent="0.2">
      <c r="A122" s="46"/>
      <c r="B122" s="47"/>
      <c r="C122" s="48"/>
    </row>
    <row r="123" spans="1:3" x14ac:dyDescent="0.2">
      <c r="A123" s="46"/>
      <c r="B123" s="47"/>
      <c r="C123" s="48"/>
    </row>
    <row r="124" spans="1:3" x14ac:dyDescent="0.2">
      <c r="A124" s="46"/>
      <c r="B124" s="47"/>
      <c r="C124" s="48"/>
    </row>
    <row r="125" spans="1:3" x14ac:dyDescent="0.2">
      <c r="A125" s="46"/>
      <c r="B125" s="47"/>
      <c r="C125" s="48"/>
    </row>
    <row r="126" spans="1:3" x14ac:dyDescent="0.2">
      <c r="A126" s="46"/>
      <c r="B126" s="47"/>
      <c r="C126" s="48"/>
    </row>
    <row r="127" spans="1:3" x14ac:dyDescent="0.2">
      <c r="A127" s="46"/>
      <c r="B127" s="47"/>
      <c r="C127" s="48"/>
    </row>
    <row r="128" spans="1:3" x14ac:dyDescent="0.2">
      <c r="A128" s="46"/>
      <c r="B128" s="47"/>
      <c r="C128" s="48"/>
    </row>
    <row r="129" spans="1:3" x14ac:dyDescent="0.2">
      <c r="A129" s="46"/>
      <c r="B129" s="47"/>
      <c r="C129" s="48"/>
    </row>
    <row r="130" spans="1:3" x14ac:dyDescent="0.2">
      <c r="A130" s="46"/>
      <c r="B130" s="47"/>
      <c r="C130" s="48"/>
    </row>
    <row r="131" spans="1:3" x14ac:dyDescent="0.2">
      <c r="A131" s="46"/>
      <c r="B131" s="47"/>
      <c r="C131" s="48"/>
    </row>
    <row r="132" spans="1:3" x14ac:dyDescent="0.2">
      <c r="A132" s="46"/>
      <c r="B132" s="47"/>
      <c r="C132" s="48"/>
    </row>
    <row r="133" spans="1:3" x14ac:dyDescent="0.2">
      <c r="A133" s="46"/>
      <c r="B133" s="47"/>
      <c r="C133" s="48"/>
    </row>
    <row r="134" spans="1:3" x14ac:dyDescent="0.2">
      <c r="A134" s="46"/>
      <c r="B134" s="47"/>
      <c r="C134" s="48"/>
    </row>
    <row r="135" spans="1:3" x14ac:dyDescent="0.2">
      <c r="A135" s="46"/>
      <c r="B135" s="47"/>
      <c r="C135" s="48"/>
    </row>
    <row r="136" spans="1:3" x14ac:dyDescent="0.2">
      <c r="A136" s="46"/>
      <c r="B136" s="47"/>
      <c r="C136" s="48"/>
    </row>
    <row r="137" spans="1:3" x14ac:dyDescent="0.2">
      <c r="A137" s="46"/>
      <c r="B137" s="47"/>
      <c r="C137" s="48"/>
    </row>
    <row r="138" spans="1:3" x14ac:dyDescent="0.2">
      <c r="A138" s="46"/>
      <c r="B138" s="47"/>
      <c r="C138" s="48"/>
    </row>
    <row r="139" spans="1:3" x14ac:dyDescent="0.2">
      <c r="A139" s="46"/>
      <c r="B139" s="47"/>
      <c r="C139" s="48"/>
    </row>
    <row r="140" spans="1:3" x14ac:dyDescent="0.2">
      <c r="A140" s="46"/>
      <c r="B140" s="47"/>
      <c r="C140" s="48"/>
    </row>
    <row r="141" spans="1:3" x14ac:dyDescent="0.2">
      <c r="A141" s="46"/>
      <c r="B141" s="47"/>
      <c r="C141" s="48"/>
    </row>
    <row r="142" spans="1:3" x14ac:dyDescent="0.2">
      <c r="A142" s="46"/>
      <c r="B142" s="47"/>
      <c r="C142" s="48"/>
    </row>
    <row r="143" spans="1:3" x14ac:dyDescent="0.2">
      <c r="A143" s="46"/>
      <c r="B143" s="47"/>
      <c r="C143" s="48"/>
    </row>
    <row r="144" spans="1:3" x14ac:dyDescent="0.2">
      <c r="A144" s="46"/>
      <c r="B144" s="47"/>
      <c r="C144" s="48"/>
    </row>
    <row r="145" spans="1:3" x14ac:dyDescent="0.2">
      <c r="A145" s="46"/>
      <c r="B145" s="47"/>
      <c r="C145" s="48"/>
    </row>
    <row r="146" spans="1:3" x14ac:dyDescent="0.2">
      <c r="A146" s="46"/>
      <c r="B146" s="47"/>
      <c r="C146" s="48"/>
    </row>
    <row r="147" spans="1:3" x14ac:dyDescent="0.2">
      <c r="A147" s="46"/>
      <c r="B147" s="47"/>
      <c r="C147" s="48"/>
    </row>
    <row r="148" spans="1:3" x14ac:dyDescent="0.2">
      <c r="A148" s="46"/>
      <c r="B148" s="47"/>
      <c r="C148" s="48"/>
    </row>
    <row r="149" spans="1:3" x14ac:dyDescent="0.2">
      <c r="A149" s="46"/>
      <c r="B149" s="47"/>
      <c r="C149" s="48"/>
    </row>
    <row r="150" spans="1:3" x14ac:dyDescent="0.2">
      <c r="A150" s="46"/>
      <c r="B150" s="47"/>
      <c r="C150" s="48"/>
    </row>
    <row r="151" spans="1:3" x14ac:dyDescent="0.2">
      <c r="A151" s="46"/>
      <c r="B151" s="47"/>
      <c r="C151" s="48"/>
    </row>
    <row r="152" spans="1:3" x14ac:dyDescent="0.2">
      <c r="A152" s="46"/>
      <c r="B152" s="47"/>
      <c r="C152" s="48"/>
    </row>
    <row r="153" spans="1:3" x14ac:dyDescent="0.2">
      <c r="A153" s="46"/>
      <c r="B153" s="47"/>
      <c r="C153" s="48"/>
    </row>
    <row r="154" spans="1:3" x14ac:dyDescent="0.2">
      <c r="A154" s="46"/>
      <c r="B154" s="47"/>
      <c r="C154" s="48"/>
    </row>
    <row r="155" spans="1:3" x14ac:dyDescent="0.2">
      <c r="A155" s="46"/>
      <c r="B155" s="47"/>
      <c r="C155" s="48"/>
    </row>
    <row r="156" spans="1:3" x14ac:dyDescent="0.2">
      <c r="A156" s="46"/>
      <c r="B156" s="47"/>
      <c r="C156" s="48"/>
    </row>
    <row r="157" spans="1:3" x14ac:dyDescent="0.2">
      <c r="A157" s="46"/>
      <c r="B157" s="47"/>
      <c r="C157" s="48"/>
    </row>
    <row r="158" spans="1:3" x14ac:dyDescent="0.2">
      <c r="A158" s="46"/>
      <c r="B158" s="47"/>
      <c r="C158" s="48"/>
    </row>
    <row r="159" spans="1:3" x14ac:dyDescent="0.2">
      <c r="A159" s="46"/>
      <c r="B159" s="47"/>
      <c r="C159" s="48"/>
    </row>
    <row r="160" spans="1:3" x14ac:dyDescent="0.2">
      <c r="A160" s="46"/>
      <c r="B160" s="47"/>
      <c r="C160" s="48"/>
    </row>
    <row r="161" spans="1:3" x14ac:dyDescent="0.2">
      <c r="A161" s="46"/>
      <c r="B161" s="47"/>
      <c r="C161" s="48"/>
    </row>
    <row r="162" spans="1:3" x14ac:dyDescent="0.2">
      <c r="A162" s="46"/>
      <c r="B162" s="47"/>
      <c r="C162" s="48"/>
    </row>
    <row r="163" spans="1:3" x14ac:dyDescent="0.2">
      <c r="A163" s="46"/>
      <c r="B163" s="47"/>
      <c r="C163" s="48"/>
    </row>
    <row r="164" spans="1:3" x14ac:dyDescent="0.2">
      <c r="A164" s="46"/>
      <c r="B164" s="47"/>
      <c r="C164" s="48"/>
    </row>
    <row r="165" spans="1:3" x14ac:dyDescent="0.2">
      <c r="A165" s="46"/>
      <c r="B165" s="47"/>
      <c r="C165" s="48"/>
    </row>
    <row r="166" spans="1:3" x14ac:dyDescent="0.2">
      <c r="A166" s="46"/>
      <c r="B166" s="47"/>
      <c r="C166" s="48"/>
    </row>
    <row r="167" spans="1:3" x14ac:dyDescent="0.2">
      <c r="A167" s="46"/>
      <c r="B167" s="47"/>
      <c r="C167" s="48"/>
    </row>
    <row r="168" spans="1:3" x14ac:dyDescent="0.2">
      <c r="A168" s="46"/>
      <c r="B168" s="47"/>
      <c r="C168" s="48"/>
    </row>
    <row r="169" spans="1:3" x14ac:dyDescent="0.2">
      <c r="A169" s="46"/>
      <c r="B169" s="47"/>
      <c r="C169" s="48"/>
    </row>
    <row r="170" spans="1:3" x14ac:dyDescent="0.2">
      <c r="A170" s="46"/>
      <c r="B170" s="47"/>
      <c r="C170" s="48"/>
    </row>
    <row r="171" spans="1:3" x14ac:dyDescent="0.2">
      <c r="A171" s="46"/>
      <c r="B171" s="47"/>
      <c r="C171" s="48"/>
    </row>
    <row r="172" spans="1:3" x14ac:dyDescent="0.2">
      <c r="A172" s="46"/>
      <c r="B172" s="47"/>
      <c r="C172" s="48"/>
    </row>
    <row r="173" spans="1:3" x14ac:dyDescent="0.2">
      <c r="A173" s="46"/>
      <c r="B173" s="47"/>
      <c r="C173" s="48"/>
    </row>
    <row r="174" spans="1:3" x14ac:dyDescent="0.2">
      <c r="A174" s="46"/>
      <c r="B174" s="47"/>
      <c r="C174" s="48"/>
    </row>
    <row r="175" spans="1:3" x14ac:dyDescent="0.2">
      <c r="A175" s="46"/>
      <c r="B175" s="47"/>
      <c r="C175" s="48"/>
    </row>
    <row r="176" spans="1:3" x14ac:dyDescent="0.2">
      <c r="A176" s="46"/>
      <c r="B176" s="47"/>
      <c r="C176" s="48"/>
    </row>
    <row r="177" spans="1:3" x14ac:dyDescent="0.2">
      <c r="A177" s="46"/>
      <c r="B177" s="47"/>
      <c r="C177" s="48"/>
    </row>
    <row r="178" spans="1:3" x14ac:dyDescent="0.2">
      <c r="A178" s="46"/>
      <c r="B178" s="47"/>
      <c r="C178" s="48"/>
    </row>
    <row r="179" spans="1:3" x14ac:dyDescent="0.2">
      <c r="A179" s="46"/>
      <c r="B179" s="47"/>
      <c r="C179" s="48"/>
    </row>
    <row r="180" spans="1:3" x14ac:dyDescent="0.2">
      <c r="A180" s="46"/>
      <c r="B180" s="47"/>
      <c r="C180" s="48"/>
    </row>
    <row r="181" spans="1:3" x14ac:dyDescent="0.2">
      <c r="A181" s="46"/>
      <c r="B181" s="47"/>
      <c r="C181" s="48"/>
    </row>
    <row r="182" spans="1:3" x14ac:dyDescent="0.2">
      <c r="A182" s="46"/>
      <c r="B182" s="47"/>
      <c r="C182" s="48"/>
    </row>
    <row r="183" spans="1:3" x14ac:dyDescent="0.2">
      <c r="A183" s="46"/>
      <c r="B183" s="47"/>
      <c r="C183" s="48"/>
    </row>
    <row r="184" spans="1:3" x14ac:dyDescent="0.2">
      <c r="A184" s="46"/>
      <c r="B184" s="47"/>
      <c r="C184" s="48"/>
    </row>
    <row r="185" spans="1:3" x14ac:dyDescent="0.2">
      <c r="A185" s="46"/>
      <c r="B185" s="47"/>
      <c r="C185" s="48"/>
    </row>
    <row r="186" spans="1:3" x14ac:dyDescent="0.2">
      <c r="A186" s="46"/>
      <c r="B186" s="47"/>
      <c r="C186" s="48"/>
    </row>
    <row r="187" spans="1:3" x14ac:dyDescent="0.2">
      <c r="A187" s="46"/>
      <c r="B187" s="47"/>
      <c r="C187" s="48"/>
    </row>
    <row r="188" spans="1:3" x14ac:dyDescent="0.2">
      <c r="A188" s="46"/>
      <c r="B188" s="47"/>
      <c r="C188" s="48"/>
    </row>
    <row r="189" spans="1:3" x14ac:dyDescent="0.2">
      <c r="A189" s="46"/>
      <c r="B189" s="47"/>
      <c r="C189" s="48"/>
    </row>
    <row r="190" spans="1:3" x14ac:dyDescent="0.2">
      <c r="A190" s="46"/>
      <c r="B190" s="47"/>
      <c r="C190" s="48"/>
    </row>
    <row r="191" spans="1:3" x14ac:dyDescent="0.2">
      <c r="A191" s="46"/>
      <c r="B191" s="47"/>
      <c r="C191" s="48"/>
    </row>
    <row r="192" spans="1:3" x14ac:dyDescent="0.2">
      <c r="A192" s="46"/>
      <c r="B192" s="47"/>
      <c r="C192" s="48"/>
    </row>
    <row r="193" spans="1:3" ht="16.5" x14ac:dyDescent="0.25">
      <c r="A193" s="50"/>
      <c r="B193" s="51"/>
      <c r="C193" s="52"/>
    </row>
    <row r="194" spans="1:3" ht="16.5" x14ac:dyDescent="0.25">
      <c r="A194" s="50"/>
      <c r="B194" s="51"/>
      <c r="C194" s="52"/>
    </row>
    <row r="195" spans="1:3" ht="16.5" x14ac:dyDescent="0.25">
      <c r="A195" s="50"/>
      <c r="B195" s="51"/>
      <c r="C195" s="52"/>
    </row>
    <row r="196" spans="1:3" ht="16.5" x14ac:dyDescent="0.25">
      <c r="A196" s="50"/>
      <c r="B196" s="51"/>
      <c r="C196" s="52"/>
    </row>
    <row r="197" spans="1:3" ht="16.5" x14ac:dyDescent="0.25">
      <c r="A197" s="50"/>
      <c r="B197" s="51"/>
      <c r="C197" s="52"/>
    </row>
    <row r="198" spans="1:3" ht="16.5" x14ac:dyDescent="0.25">
      <c r="A198" s="50"/>
      <c r="B198" s="51"/>
      <c r="C198" s="52"/>
    </row>
    <row r="199" spans="1:3" ht="16.5" x14ac:dyDescent="0.25">
      <c r="A199" s="50"/>
      <c r="B199" s="51"/>
      <c r="C199" s="52"/>
    </row>
    <row r="200" spans="1:3" ht="16.5" x14ac:dyDescent="0.25">
      <c r="A200" s="50"/>
      <c r="B200" s="51"/>
      <c r="C200" s="52"/>
    </row>
    <row r="201" spans="1:3" ht="16.5" x14ac:dyDescent="0.25">
      <c r="A201" s="50"/>
      <c r="B201" s="51"/>
      <c r="C201" s="52"/>
    </row>
    <row r="202" spans="1:3" ht="16.5" x14ac:dyDescent="0.25">
      <c r="A202" s="50"/>
      <c r="B202" s="51"/>
      <c r="C202" s="52"/>
    </row>
    <row r="203" spans="1:3" ht="16.5" x14ac:dyDescent="0.25">
      <c r="A203" s="50"/>
      <c r="B203" s="51"/>
      <c r="C203" s="52"/>
    </row>
    <row r="204" spans="1:3" ht="16.5" x14ac:dyDescent="0.25">
      <c r="A204" s="50"/>
      <c r="B204" s="51"/>
      <c r="C204" s="52"/>
    </row>
    <row r="205" spans="1:3" ht="16.5" x14ac:dyDescent="0.25">
      <c r="A205" s="50"/>
      <c r="B205" s="51"/>
      <c r="C205" s="52"/>
    </row>
    <row r="206" spans="1:3" ht="16.5" x14ac:dyDescent="0.25">
      <c r="A206" s="50"/>
      <c r="B206" s="51"/>
      <c r="C206" s="52"/>
    </row>
    <row r="207" spans="1:3" ht="16.5" x14ac:dyDescent="0.25">
      <c r="A207" s="50"/>
      <c r="B207" s="51"/>
      <c r="C207" s="52"/>
    </row>
    <row r="208" spans="1:3" ht="16.5" x14ac:dyDescent="0.25">
      <c r="A208" s="50"/>
      <c r="B208" s="51"/>
      <c r="C208" s="52"/>
    </row>
    <row r="209" spans="1:3" ht="16.5" x14ac:dyDescent="0.25">
      <c r="A209" s="50"/>
      <c r="B209" s="51"/>
      <c r="C209" s="52"/>
    </row>
    <row r="210" spans="1:3" ht="16.5" x14ac:dyDescent="0.25">
      <c r="A210" s="50"/>
      <c r="B210" s="51"/>
      <c r="C210" s="52"/>
    </row>
    <row r="211" spans="1:3" ht="16.5" x14ac:dyDescent="0.25">
      <c r="A211" s="50"/>
      <c r="B211" s="51"/>
      <c r="C211" s="52"/>
    </row>
    <row r="212" spans="1:3" ht="16.5" x14ac:dyDescent="0.25">
      <c r="A212" s="50"/>
      <c r="B212" s="51"/>
      <c r="C212" s="52"/>
    </row>
    <row r="213" spans="1:3" ht="16.5" x14ac:dyDescent="0.25">
      <c r="A213" s="50"/>
      <c r="B213" s="51"/>
      <c r="C213" s="52"/>
    </row>
    <row r="214" spans="1:3" ht="16.5" x14ac:dyDescent="0.25">
      <c r="A214" s="50"/>
      <c r="B214" s="51"/>
      <c r="C214" s="52"/>
    </row>
    <row r="215" spans="1:3" ht="16.5" x14ac:dyDescent="0.25">
      <c r="A215" s="50"/>
      <c r="B215" s="51"/>
      <c r="C215" s="52"/>
    </row>
    <row r="216" spans="1:3" ht="16.5" x14ac:dyDescent="0.25">
      <c r="A216" s="50"/>
      <c r="B216" s="51"/>
      <c r="C216" s="52"/>
    </row>
    <row r="217" spans="1:3" ht="16.5" x14ac:dyDescent="0.25">
      <c r="A217" s="50"/>
      <c r="B217" s="51"/>
      <c r="C217" s="52"/>
    </row>
    <row r="218" spans="1:3" ht="16.5" x14ac:dyDescent="0.25">
      <c r="A218" s="50"/>
      <c r="B218" s="51"/>
      <c r="C218" s="52"/>
    </row>
    <row r="219" spans="1:3" ht="16.5" x14ac:dyDescent="0.25">
      <c r="A219" s="50"/>
      <c r="B219" s="51"/>
      <c r="C219" s="52"/>
    </row>
    <row r="220" spans="1:3" ht="16.5" x14ac:dyDescent="0.25">
      <c r="A220" s="50"/>
      <c r="B220" s="51"/>
      <c r="C220" s="52"/>
    </row>
    <row r="221" spans="1:3" ht="16.5" x14ac:dyDescent="0.25">
      <c r="A221" s="50"/>
      <c r="B221" s="51"/>
      <c r="C221" s="52"/>
    </row>
    <row r="222" spans="1:3" ht="16.5" x14ac:dyDescent="0.25">
      <c r="A222" s="50"/>
      <c r="B222" s="51"/>
      <c r="C222" s="52"/>
    </row>
    <row r="223" spans="1:3" ht="16.5" x14ac:dyDescent="0.25">
      <c r="A223" s="50"/>
      <c r="B223" s="51"/>
      <c r="C223" s="52"/>
    </row>
    <row r="224" spans="1:3" ht="16.5" x14ac:dyDescent="0.25">
      <c r="A224" s="50"/>
      <c r="B224" s="51"/>
      <c r="C224" s="52"/>
    </row>
    <row r="225" spans="1:3" ht="16.5" x14ac:dyDescent="0.25">
      <c r="A225" s="50"/>
      <c r="B225" s="51"/>
      <c r="C225" s="52"/>
    </row>
    <row r="226" spans="1:3" ht="16.5" x14ac:dyDescent="0.25">
      <c r="A226" s="50"/>
      <c r="B226" s="51"/>
      <c r="C226" s="52"/>
    </row>
    <row r="227" spans="1:3" ht="16.5" x14ac:dyDescent="0.25">
      <c r="A227" s="50"/>
      <c r="B227" s="51"/>
      <c r="C227" s="52"/>
    </row>
    <row r="228" spans="1:3" ht="16.5" x14ac:dyDescent="0.25">
      <c r="A228" s="50"/>
      <c r="B228" s="51"/>
      <c r="C228" s="52"/>
    </row>
    <row r="229" spans="1:3" ht="16.5" x14ac:dyDescent="0.25">
      <c r="A229" s="50"/>
      <c r="B229" s="51"/>
      <c r="C229" s="52"/>
    </row>
    <row r="230" spans="1:3" ht="15.75" x14ac:dyDescent="0.25">
      <c r="A230" s="53"/>
      <c r="B230" s="54"/>
      <c r="C230" s="55"/>
    </row>
    <row r="231" spans="1:3" ht="15.75" x14ac:dyDescent="0.25">
      <c r="A231" s="53"/>
      <c r="B231" s="54"/>
      <c r="C231" s="55"/>
    </row>
    <row r="232" spans="1:3" ht="15.75" x14ac:dyDescent="0.25">
      <c r="A232" s="53"/>
      <c r="B232" s="54"/>
      <c r="C232" s="55"/>
    </row>
    <row r="233" spans="1:3" ht="15.75" x14ac:dyDescent="0.25">
      <c r="A233" s="53"/>
      <c r="B233" s="54"/>
      <c r="C233" s="55"/>
    </row>
    <row r="234" spans="1:3" ht="15.75" x14ac:dyDescent="0.25">
      <c r="A234" s="53"/>
      <c r="B234" s="54"/>
      <c r="C234" s="55"/>
    </row>
    <row r="235" spans="1:3" ht="15.75" x14ac:dyDescent="0.25">
      <c r="A235" s="53"/>
      <c r="B235" s="54"/>
      <c r="C235" s="55"/>
    </row>
    <row r="236" spans="1:3" ht="15.75" x14ac:dyDescent="0.25">
      <c r="A236" s="53"/>
      <c r="B236" s="54"/>
      <c r="C236" s="55"/>
    </row>
    <row r="237" spans="1:3" ht="15.75" x14ac:dyDescent="0.25">
      <c r="A237" s="53"/>
      <c r="B237" s="54"/>
      <c r="C237" s="55"/>
    </row>
    <row r="238" spans="1:3" ht="15.75" x14ac:dyDescent="0.25">
      <c r="A238" s="53"/>
      <c r="B238" s="54"/>
      <c r="C238" s="55"/>
    </row>
    <row r="239" spans="1:3" ht="15.75" x14ac:dyDescent="0.25">
      <c r="A239" s="53"/>
      <c r="B239" s="54"/>
      <c r="C239" s="55"/>
    </row>
    <row r="240" spans="1:3" ht="15.75" x14ac:dyDescent="0.25">
      <c r="A240" s="53"/>
      <c r="B240" s="54"/>
      <c r="C240" s="55"/>
    </row>
    <row r="241" spans="1:3" ht="15.75" x14ac:dyDescent="0.25">
      <c r="A241" s="53"/>
      <c r="B241" s="54"/>
      <c r="C241" s="55"/>
    </row>
    <row r="242" spans="1:3" ht="15.75" x14ac:dyDescent="0.25">
      <c r="A242" s="53"/>
      <c r="B242" s="54"/>
      <c r="C242" s="55"/>
    </row>
    <row r="243" spans="1:3" ht="15.75" x14ac:dyDescent="0.25">
      <c r="A243" s="53"/>
      <c r="B243" s="54"/>
      <c r="C243" s="55"/>
    </row>
    <row r="244" spans="1:3" ht="15.75" x14ac:dyDescent="0.25">
      <c r="A244" s="53"/>
      <c r="B244" s="54"/>
      <c r="C244" s="55"/>
    </row>
    <row r="245" spans="1:3" ht="15.75" x14ac:dyDescent="0.25">
      <c r="A245" s="53"/>
      <c r="B245" s="54"/>
      <c r="C245" s="55"/>
    </row>
    <row r="246" spans="1:3" ht="15.75" x14ac:dyDescent="0.25">
      <c r="A246" s="53"/>
      <c r="B246" s="54"/>
      <c r="C246" s="55"/>
    </row>
    <row r="247" spans="1:3" ht="15.75" x14ac:dyDescent="0.25">
      <c r="A247" s="53"/>
      <c r="B247" s="54"/>
      <c r="C247" s="55"/>
    </row>
    <row r="248" spans="1:3" ht="15.75" x14ac:dyDescent="0.25">
      <c r="A248" s="53"/>
      <c r="B248" s="54"/>
      <c r="C248" s="55"/>
    </row>
    <row r="249" spans="1:3" ht="15.75" x14ac:dyDescent="0.25">
      <c r="A249" s="53"/>
      <c r="B249" s="54"/>
      <c r="C249" s="55"/>
    </row>
    <row r="250" spans="1:3" ht="15.75" x14ac:dyDescent="0.25">
      <c r="A250" s="53"/>
      <c r="B250" s="54"/>
      <c r="C250" s="55"/>
    </row>
    <row r="251" spans="1:3" ht="15.75" x14ac:dyDescent="0.25">
      <c r="A251" s="53"/>
      <c r="B251" s="54"/>
      <c r="C251" s="55"/>
    </row>
    <row r="252" spans="1:3" ht="15.75" x14ac:dyDescent="0.25">
      <c r="A252" s="53"/>
      <c r="B252" s="54"/>
      <c r="C252" s="55"/>
    </row>
    <row r="253" spans="1:3" ht="15.75" x14ac:dyDescent="0.25">
      <c r="A253" s="53"/>
      <c r="B253" s="54"/>
      <c r="C253" s="55"/>
    </row>
    <row r="254" spans="1:3" ht="15.75" x14ac:dyDescent="0.25">
      <c r="A254" s="53"/>
      <c r="B254" s="54"/>
      <c r="C254" s="55"/>
    </row>
    <row r="255" spans="1:3" ht="15.75" x14ac:dyDescent="0.25">
      <c r="A255" s="53"/>
      <c r="B255" s="54"/>
      <c r="C255" s="55"/>
    </row>
    <row r="256" spans="1:3" ht="15.75" x14ac:dyDescent="0.25">
      <c r="A256" s="53"/>
      <c r="B256" s="54"/>
      <c r="C256" s="55"/>
    </row>
    <row r="257" spans="1:3" ht="15.75" x14ac:dyDescent="0.25">
      <c r="A257" s="53"/>
      <c r="B257" s="54"/>
      <c r="C257" s="55"/>
    </row>
    <row r="258" spans="1:3" ht="15.75" x14ac:dyDescent="0.25">
      <c r="A258" s="53"/>
      <c r="B258" s="54"/>
      <c r="C258" s="55"/>
    </row>
    <row r="259" spans="1:3" ht="15.75" x14ac:dyDescent="0.25">
      <c r="A259" s="53"/>
      <c r="B259" s="54"/>
      <c r="C259" s="55"/>
    </row>
    <row r="260" spans="1:3" ht="15.75" x14ac:dyDescent="0.25">
      <c r="A260" s="53"/>
      <c r="B260" s="54"/>
      <c r="C260" s="55"/>
    </row>
    <row r="261" spans="1:3" ht="15.75" x14ac:dyDescent="0.25">
      <c r="A261" s="53"/>
      <c r="B261" s="54"/>
      <c r="C261" s="55"/>
    </row>
    <row r="262" spans="1:3" ht="15.75" x14ac:dyDescent="0.25">
      <c r="A262" s="53"/>
      <c r="B262" s="54"/>
      <c r="C262" s="55"/>
    </row>
    <row r="263" spans="1:3" ht="15.75" x14ac:dyDescent="0.25">
      <c r="A263" s="53"/>
      <c r="B263" s="54"/>
      <c r="C263" s="55"/>
    </row>
    <row r="264" spans="1:3" ht="15.75" x14ac:dyDescent="0.25">
      <c r="A264" s="53"/>
      <c r="B264" s="54"/>
      <c r="C264" s="55"/>
    </row>
    <row r="265" spans="1:3" ht="15.75" x14ac:dyDescent="0.25">
      <c r="A265" s="53"/>
      <c r="B265" s="54"/>
      <c r="C265" s="55"/>
    </row>
    <row r="266" spans="1:3" ht="15.75" x14ac:dyDescent="0.25">
      <c r="A266" s="53"/>
      <c r="B266" s="54"/>
      <c r="C266" s="55"/>
    </row>
    <row r="267" spans="1:3" ht="15.75" x14ac:dyDescent="0.25">
      <c r="A267" s="53"/>
      <c r="B267" s="54"/>
      <c r="C267" s="55"/>
    </row>
    <row r="268" spans="1:3" ht="15.75" x14ac:dyDescent="0.25">
      <c r="A268" s="53"/>
      <c r="B268" s="54"/>
      <c r="C268" s="55"/>
    </row>
    <row r="269" spans="1:3" ht="15.75" x14ac:dyDescent="0.25">
      <c r="A269" s="53"/>
      <c r="B269" s="54"/>
      <c r="C269" s="55"/>
    </row>
    <row r="270" spans="1:3" ht="15.75" x14ac:dyDescent="0.25">
      <c r="A270" s="53"/>
      <c r="B270" s="54"/>
      <c r="C270" s="55"/>
    </row>
    <row r="271" spans="1:3" ht="15.75" x14ac:dyDescent="0.25">
      <c r="A271" s="53"/>
      <c r="B271" s="54"/>
      <c r="C271" s="55"/>
    </row>
    <row r="272" spans="1:3" ht="15.75" x14ac:dyDescent="0.25">
      <c r="A272" s="53"/>
      <c r="B272" s="54"/>
      <c r="C272" s="55"/>
    </row>
    <row r="273" spans="1:3" ht="15.75" x14ac:dyDescent="0.25">
      <c r="A273" s="53"/>
      <c r="B273" s="54"/>
      <c r="C273" s="55"/>
    </row>
    <row r="274" spans="1:3" ht="15.75" x14ac:dyDescent="0.25">
      <c r="A274" s="53"/>
      <c r="B274" s="54"/>
      <c r="C274" s="55"/>
    </row>
    <row r="275" spans="1:3" ht="15.75" x14ac:dyDescent="0.25">
      <c r="A275" s="53"/>
      <c r="B275" s="54"/>
      <c r="C275" s="55"/>
    </row>
    <row r="276" spans="1:3" ht="15.75" x14ac:dyDescent="0.25">
      <c r="A276" s="53"/>
      <c r="B276" s="54"/>
      <c r="C276" s="55"/>
    </row>
    <row r="277" spans="1:3" ht="15.75" x14ac:dyDescent="0.25">
      <c r="A277" s="53"/>
      <c r="B277" s="54"/>
      <c r="C277" s="55"/>
    </row>
    <row r="278" spans="1:3" ht="15.75" x14ac:dyDescent="0.25">
      <c r="A278" s="53"/>
      <c r="B278" s="54"/>
      <c r="C278" s="55"/>
    </row>
    <row r="279" spans="1:3" ht="15.75" x14ac:dyDescent="0.25">
      <c r="A279" s="53"/>
      <c r="B279" s="54"/>
      <c r="C279" s="55"/>
    </row>
    <row r="280" spans="1:3" ht="15.75" x14ac:dyDescent="0.25">
      <c r="A280" s="53"/>
      <c r="B280" s="54"/>
      <c r="C280" s="55"/>
    </row>
    <row r="281" spans="1:3" ht="15.75" x14ac:dyDescent="0.25">
      <c r="A281" s="53"/>
      <c r="B281" s="54"/>
      <c r="C281" s="55"/>
    </row>
    <row r="282" spans="1:3" ht="15.75" x14ac:dyDescent="0.25">
      <c r="A282" s="53"/>
      <c r="B282" s="54"/>
      <c r="C282" s="55"/>
    </row>
    <row r="283" spans="1:3" ht="15.75" x14ac:dyDescent="0.25">
      <c r="A283" s="53"/>
      <c r="B283" s="54"/>
      <c r="C283" s="55"/>
    </row>
    <row r="284" spans="1:3" ht="15.75" x14ac:dyDescent="0.25">
      <c r="A284" s="53"/>
      <c r="B284" s="54"/>
      <c r="C284" s="55"/>
    </row>
    <row r="285" spans="1:3" ht="15.75" x14ac:dyDescent="0.25">
      <c r="A285" s="53"/>
      <c r="B285" s="54"/>
      <c r="C285" s="55"/>
    </row>
    <row r="286" spans="1:3" ht="15.75" x14ac:dyDescent="0.25">
      <c r="A286" s="53"/>
      <c r="B286" s="54"/>
      <c r="C286" s="55"/>
    </row>
  </sheetData>
  <autoFilter ref="A4:F4" xr:uid="{00000000-0009-0000-0000-000000000000}"/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Sheet1</vt:lpstr>
      <vt:lpstr>均衡性</vt:lpstr>
      <vt:lpstr>重点生态功能区</vt:lpstr>
      <vt:lpstr>农业转移人口市民化</vt:lpstr>
      <vt:lpstr>抗疫特别国债还本</vt:lpstr>
      <vt:lpstr>Sheet1!Print_Area</vt:lpstr>
      <vt:lpstr>均衡性!Print_Area</vt:lpstr>
      <vt:lpstr>抗疫特别国债还本!Print_Area</vt:lpstr>
      <vt:lpstr>抗疫特别国债还本!Print_Titles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2024-11-20T00:03:18Z</cp:lastPrinted>
  <dcterms:created xsi:type="dcterms:W3CDTF">2015-06-05T18:19:34Z</dcterms:created>
  <dcterms:modified xsi:type="dcterms:W3CDTF">2024-11-20T06:22:35Z</dcterms:modified>
</cp:coreProperties>
</file>